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po.SEITOU\Desktop\ドキュメント\HP\HP掲載用データファイル\"/>
    </mc:Choice>
  </mc:AlternateContent>
  <xr:revisionPtr revIDLastSave="0" documentId="13_ncr:1_{B9CDEB91-7DEB-47EF-8D73-956955EAD587}" xr6:coauthVersionLast="47" xr6:coauthVersionMax="47" xr10:uidLastSave="{00000000-0000-0000-0000-000000000000}"/>
  <bookViews>
    <workbookView xWindow="2880" yWindow="80" windowWidth="14400" windowHeight="9890" tabRatio="702" activeTab="1" xr2:uid="{00000000-000D-0000-FFFF-FFFF00000000}"/>
  </bookViews>
  <sheets>
    <sheet name="ウォーキングカード（歩数入力しない・提出用）" sheetId="1" r:id="rId1"/>
    <sheet name="歩数入力シート" sheetId="2" r:id="rId2"/>
  </sheets>
  <definedNames>
    <definedName name="_xlnm.Print_Area" localSheetId="0">'ウォーキングカード（歩数入力しない・提出用）'!$A$1:$M$52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C11" i="1"/>
  <c r="D46" i="1"/>
  <c r="L41" i="1"/>
  <c r="J41" i="1"/>
  <c r="C41" i="1"/>
  <c r="Q8" i="2"/>
  <c r="X38" i="2"/>
  <c r="AA37" i="2"/>
  <c r="N38" i="2"/>
  <c r="L38" i="2"/>
  <c r="E38" i="2"/>
  <c r="C38" i="2"/>
  <c r="H37" i="2"/>
  <c r="C40" i="1"/>
  <c r="D40" i="1" s="1"/>
  <c r="E40" i="1"/>
  <c r="F40" i="1" s="1"/>
  <c r="C10" i="1"/>
  <c r="D10" i="1" s="1"/>
  <c r="C28" i="1"/>
  <c r="J10" i="1"/>
  <c r="K10" i="1" s="1"/>
  <c r="J32" i="1"/>
  <c r="K32" i="1" s="1"/>
  <c r="J29" i="1"/>
  <c r="E39" i="1"/>
  <c r="E10" i="1"/>
  <c r="E41" i="1" s="1"/>
  <c r="K46" i="1" s="1"/>
  <c r="O40" i="2"/>
  <c r="O39" i="2"/>
  <c r="F40" i="2"/>
  <c r="F39" i="2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M10" i="1" s="1"/>
  <c r="J40" i="1"/>
  <c r="J39" i="1"/>
  <c r="J38" i="1"/>
  <c r="J37" i="1"/>
  <c r="J36" i="1"/>
  <c r="J35" i="1"/>
  <c r="J34" i="1"/>
  <c r="J33" i="1"/>
  <c r="J31" i="1"/>
  <c r="J30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T39" i="2"/>
  <c r="V38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Y8" i="2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W8" i="2"/>
  <c r="W9" i="2" s="1"/>
  <c r="W10" i="2" s="1"/>
  <c r="W11" i="2" s="1"/>
  <c r="W12" i="2" s="1"/>
  <c r="W13" i="2" s="1"/>
  <c r="W14" i="2" s="1"/>
  <c r="W15" i="2" s="1"/>
  <c r="W16" i="2" s="1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Y7" i="2"/>
  <c r="W7" i="2"/>
  <c r="H8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O8" i="2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M8" i="2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O7" i="2"/>
  <c r="M7" i="2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8" i="1"/>
  <c r="C39" i="1"/>
  <c r="F7" i="2"/>
  <c r="D8" i="2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Y39" i="2" l="1"/>
  <c r="Y40" i="2"/>
  <c r="Q38" i="2"/>
  <c r="Q39" i="2" s="1"/>
  <c r="AA38" i="2"/>
  <c r="AA39" i="2" s="1"/>
  <c r="M11" i="1"/>
  <c r="K11" i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3" i="1" s="1"/>
  <c r="K34" i="1" s="1"/>
  <c r="K35" i="1" s="1"/>
  <c r="K36" i="1" s="1"/>
  <c r="K37" i="1" s="1"/>
  <c r="K38" i="1" s="1"/>
  <c r="K39" i="1" s="1"/>
  <c r="K40" i="1" s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M12" i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F10" i="1"/>
  <c r="F11" i="1" l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8" i="2"/>
  <c r="F9" i="2" s="1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B45" i="2"/>
  <c r="K45" i="2"/>
  <c r="U45" i="2"/>
  <c r="A42" i="1"/>
  <c r="H42" i="1"/>
  <c r="M42" i="1"/>
  <c r="F39" i="1" l="1"/>
  <c r="K42" i="1"/>
  <c r="F42" i="1"/>
  <c r="P42" i="1"/>
  <c r="H38" i="2"/>
  <c r="H39" i="2" s="1"/>
</calcChain>
</file>

<file path=xl/sharedStrings.xml><?xml version="1.0" encoding="utf-8"?>
<sst xmlns="http://schemas.openxmlformats.org/spreadsheetml/2006/main" count="240" uniqueCount="45">
  <si>
    <t>日付</t>
    <rPh sb="0" eb="2">
      <t>ヒヅケ</t>
    </rPh>
    <phoneticPr fontId="2"/>
  </si>
  <si>
    <t>曜日</t>
    <rPh sb="0" eb="2">
      <t>ヨウビ</t>
    </rPh>
    <phoneticPr fontId="2"/>
  </si>
  <si>
    <t>歩数</t>
    <rPh sb="0" eb="2">
      <t>ホスウ</t>
    </rPh>
    <phoneticPr fontId="2"/>
  </si>
  <si>
    <t>累計</t>
    <rPh sb="0" eb="2">
      <t>ルイケイ</t>
    </rPh>
    <phoneticPr fontId="2"/>
  </si>
  <si>
    <t>計</t>
    <rPh sb="0" eb="1">
      <t>ケイ</t>
    </rPh>
    <phoneticPr fontId="2"/>
  </si>
  <si>
    <t>平均歩数</t>
    <rPh sb="0" eb="2">
      <t>ヘイキン</t>
    </rPh>
    <rPh sb="2" eb="4">
      <t>ホスウ</t>
    </rPh>
    <phoneticPr fontId="2"/>
  </si>
  <si>
    <t>体重</t>
    <rPh sb="0" eb="2">
      <t>タイジュウ</t>
    </rPh>
    <phoneticPr fontId="2"/>
  </si>
  <si>
    <t>月体重減少</t>
    <rPh sb="0" eb="1">
      <t>ツキ</t>
    </rPh>
    <rPh sb="1" eb="3">
      <t>タイジュウ</t>
    </rPh>
    <rPh sb="3" eb="5">
      <t>ゲンショウ</t>
    </rPh>
    <phoneticPr fontId="2"/>
  </si>
  <si>
    <t>平均体重減少</t>
    <rPh sb="0" eb="2">
      <t>ヘイキン</t>
    </rPh>
    <rPh sb="2" eb="4">
      <t>タイジュウ</t>
    </rPh>
    <rPh sb="4" eb="6">
      <t>ゲンショウ</t>
    </rPh>
    <phoneticPr fontId="2"/>
  </si>
  <si>
    <t>日</t>
  </si>
  <si>
    <t>月</t>
  </si>
  <si>
    <t>火</t>
  </si>
  <si>
    <t>水</t>
  </si>
  <si>
    <t>木</t>
  </si>
  <si>
    <t>金</t>
  </si>
  <si>
    <t>土</t>
  </si>
  <si>
    <t>会社名</t>
    <rPh sb="0" eb="3">
      <t>カイシャメイ</t>
    </rPh>
    <phoneticPr fontId="2"/>
  </si>
  <si>
    <t>所属</t>
    <rPh sb="0" eb="2">
      <t>ショゾク</t>
    </rPh>
    <phoneticPr fontId="2"/>
  </si>
  <si>
    <t>被保険者番号</t>
    <rPh sb="0" eb="4">
      <t>ヒホケンシャ</t>
    </rPh>
    <rPh sb="4" eb="6">
      <t>バンゴウ</t>
    </rPh>
    <phoneticPr fontId="2"/>
  </si>
  <si>
    <t>氏名</t>
    <rPh sb="0" eb="2">
      <t>シメイ</t>
    </rPh>
    <phoneticPr fontId="2"/>
  </si>
  <si>
    <t>歩</t>
    <rPh sb="0" eb="1">
      <t>ホ</t>
    </rPh>
    <phoneticPr fontId="2"/>
  </si>
  <si>
    <r>
      <rPr>
        <sz val="9"/>
        <rFont val="Segoe UI Symbol"/>
        <family val="1"/>
      </rPr>
      <t>✡</t>
    </r>
    <r>
      <rPr>
        <sz val="9"/>
        <rFont val="HG丸ｺﾞｼｯｸM-PRO"/>
        <family val="3"/>
        <charset val="128"/>
      </rPr>
      <t>ご意見など　　　　　　　　　　　　　　　　　　　　　</t>
    </r>
    <rPh sb="2" eb="4">
      <t>イケン</t>
    </rPh>
    <phoneticPr fontId="2"/>
  </si>
  <si>
    <t>速歩で歩いた時間</t>
    <rPh sb="0" eb="1">
      <t>ハヤ</t>
    </rPh>
    <rPh sb="1" eb="2">
      <t>ホ</t>
    </rPh>
    <rPh sb="3" eb="4">
      <t>アル</t>
    </rPh>
    <rPh sb="6" eb="8">
      <t>ジカン</t>
    </rPh>
    <phoneticPr fontId="2"/>
  </si>
  <si>
    <t>時間</t>
    <rPh sb="0" eb="2">
      <t>ジカン</t>
    </rPh>
    <phoneticPr fontId="2"/>
  </si>
  <si>
    <t>普通の速さで歩いた歩数</t>
    <rPh sb="0" eb="2">
      <t>フツウ</t>
    </rPh>
    <rPh sb="3" eb="4">
      <t>ハヤ</t>
    </rPh>
    <rPh sb="6" eb="7">
      <t>アル</t>
    </rPh>
    <rPh sb="9" eb="11">
      <t>ホスウ</t>
    </rPh>
    <phoneticPr fontId="2"/>
  </si>
  <si>
    <t>時間(分）</t>
    <rPh sb="0" eb="2">
      <t>ジカン</t>
    </rPh>
    <rPh sb="3" eb="4">
      <t>フン</t>
    </rPh>
    <phoneticPr fontId="2"/>
  </si>
  <si>
    <t>速歩の目安は自分が”ややきつい”と思うペースです。歩幅を大きくとることを意識しましょう。</t>
    <rPh sb="0" eb="1">
      <t>ハヤ</t>
    </rPh>
    <rPh sb="1" eb="2">
      <t>ホ</t>
    </rPh>
    <phoneticPr fontId="2"/>
  </si>
  <si>
    <r>
      <t>普通の速さで歩く歩数の目標は1</t>
    </r>
    <r>
      <rPr>
        <sz val="10"/>
        <rFont val="MS UI Gothic"/>
        <family val="3"/>
        <charset val="128"/>
      </rPr>
      <t>日</t>
    </r>
    <r>
      <rPr>
        <sz val="10"/>
        <rFont val="Calibri"/>
        <family val="3"/>
      </rPr>
      <t>8,000</t>
    </r>
    <r>
      <rPr>
        <sz val="10"/>
        <rFont val="MS UI Gothic"/>
        <family val="3"/>
        <charset val="128"/>
      </rPr>
      <t>歩、</t>
    </r>
    <r>
      <rPr>
        <sz val="10"/>
        <rFont val="ＦＡ 文結ゴシック"/>
        <family val="3"/>
        <charset val="128"/>
      </rPr>
      <t>速歩の目標は1</t>
    </r>
    <r>
      <rPr>
        <sz val="10"/>
        <rFont val="MS UI Gothic"/>
        <family val="3"/>
        <charset val="128"/>
      </rPr>
      <t>日</t>
    </r>
    <r>
      <rPr>
        <sz val="10"/>
        <rFont val="Calibri"/>
        <family val="3"/>
      </rPr>
      <t>15</t>
    </r>
    <r>
      <rPr>
        <sz val="10"/>
        <rFont val="MS UI Gothic"/>
        <family val="3"/>
        <charset val="128"/>
      </rPr>
      <t>分です。</t>
    </r>
    <rPh sb="0" eb="2">
      <t>フツウ</t>
    </rPh>
    <rPh sb="3" eb="4">
      <t>ハヤ</t>
    </rPh>
    <rPh sb="6" eb="7">
      <t>アル</t>
    </rPh>
    <rPh sb="8" eb="10">
      <t>ホスウ</t>
    </rPh>
    <rPh sb="11" eb="13">
      <t>モクヒョウ</t>
    </rPh>
    <rPh sb="15" eb="16">
      <t>ニチ</t>
    </rPh>
    <rPh sb="21" eb="22">
      <t>ポ</t>
    </rPh>
    <rPh sb="23" eb="24">
      <t>ハヤ</t>
    </rPh>
    <rPh sb="24" eb="25">
      <t>アル</t>
    </rPh>
    <rPh sb="26" eb="28">
      <t>モクヒョウ</t>
    </rPh>
    <rPh sb="30" eb="31">
      <t>ニチ</t>
    </rPh>
    <rPh sb="33" eb="34">
      <t>フン</t>
    </rPh>
    <phoneticPr fontId="2"/>
  </si>
  <si>
    <t>分</t>
    <rPh sb="0" eb="1">
      <t>フン</t>
    </rPh>
    <phoneticPr fontId="2"/>
  </si>
  <si>
    <t>ＡBどちらかに入力</t>
    <rPh sb="7" eb="9">
      <t>ニュウリョク</t>
    </rPh>
    <phoneticPr fontId="2"/>
  </si>
  <si>
    <t>速歩平均時間(分）</t>
    <rPh sb="0" eb="1">
      <t>ソク</t>
    </rPh>
    <rPh sb="1" eb="2">
      <t>ホ</t>
    </rPh>
    <rPh sb="2" eb="4">
      <t>ヘイキン</t>
    </rPh>
    <rPh sb="4" eb="6">
      <t>ジカン</t>
    </rPh>
    <rPh sb="7" eb="8">
      <t>フン</t>
    </rPh>
    <phoneticPr fontId="2"/>
  </si>
  <si>
    <r>
      <t>【歩数入力シート】に</t>
    </r>
    <r>
      <rPr>
        <sz val="10"/>
        <rFont val="Yu Gothic"/>
        <family val="3"/>
        <charset val="128"/>
      </rPr>
      <t>「</t>
    </r>
    <r>
      <rPr>
        <sz val="10"/>
        <rFont val="ＦＡ 文結ゴシック"/>
        <family val="3"/>
        <charset val="128"/>
      </rPr>
      <t>歩数</t>
    </r>
    <r>
      <rPr>
        <sz val="10"/>
        <rFont val="Yu Gothic"/>
        <family val="3"/>
        <charset val="128"/>
      </rPr>
      <t>」</t>
    </r>
    <r>
      <rPr>
        <sz val="10"/>
        <rFont val="ＦＡ 文結ゴシック"/>
        <family val="3"/>
        <charset val="128"/>
      </rPr>
      <t>又は「速歩で歩いた時間（分）</t>
    </r>
    <r>
      <rPr>
        <sz val="10"/>
        <rFont val="Yu Gothic"/>
        <family val="3"/>
        <charset val="128"/>
      </rPr>
      <t>」</t>
    </r>
    <r>
      <rPr>
        <sz val="10"/>
        <rFont val="ＦＡ 文結ゴシック"/>
        <family val="3"/>
        <charset val="128"/>
      </rPr>
      <t>を入力すると下の表に反映されます。</t>
    </r>
    <rPh sb="1" eb="3">
      <t>ホスウ</t>
    </rPh>
    <rPh sb="3" eb="5">
      <t>ニュウリョク</t>
    </rPh>
    <rPh sb="11" eb="13">
      <t>ホスウ</t>
    </rPh>
    <rPh sb="14" eb="15">
      <t>マタ</t>
    </rPh>
    <rPh sb="17" eb="18">
      <t>ソク</t>
    </rPh>
    <rPh sb="18" eb="19">
      <t>ホ</t>
    </rPh>
    <rPh sb="20" eb="21">
      <t>アル</t>
    </rPh>
    <rPh sb="23" eb="25">
      <t>ジカン</t>
    </rPh>
    <rPh sb="26" eb="27">
      <t>フン</t>
    </rPh>
    <rPh sb="30" eb="32">
      <t>ニュウリョク</t>
    </rPh>
    <rPh sb="35" eb="36">
      <t>シタ</t>
    </rPh>
    <rPh sb="37" eb="38">
      <t>ヒョウ</t>
    </rPh>
    <rPh sb="39" eb="41">
      <t>ハンエイ</t>
    </rPh>
    <phoneticPr fontId="2"/>
  </si>
  <si>
    <r>
      <rPr>
        <b/>
        <sz val="14"/>
        <color theme="1"/>
        <rFont val="HG丸ｺﾞｼｯｸM-PRO"/>
        <family val="3"/>
        <charset val="128"/>
      </rPr>
      <t>Ａ</t>
    </r>
    <r>
      <rPr>
        <sz val="14"/>
        <rFont val="HG丸ｺﾞｼｯｸM-PRO"/>
        <family val="3"/>
        <charset val="128"/>
      </rPr>
      <t>：普通の速さで歩いた</t>
    </r>
    <r>
      <rPr>
        <b/>
        <sz val="14"/>
        <rFont val="HG丸ｺﾞｼｯｸM-PRO"/>
        <family val="3"/>
        <charset val="128"/>
      </rPr>
      <t>歩数</t>
    </r>
    <rPh sb="2" eb="4">
      <t>フツウ</t>
    </rPh>
    <rPh sb="5" eb="6">
      <t>ハヤ</t>
    </rPh>
    <rPh sb="8" eb="9">
      <t>アル</t>
    </rPh>
    <rPh sb="11" eb="13">
      <t>ホスウ</t>
    </rPh>
    <phoneticPr fontId="2"/>
  </si>
  <si>
    <r>
      <rPr>
        <b/>
        <sz val="14"/>
        <rFont val="HG丸ｺﾞｼｯｸM-PRO"/>
        <family val="3"/>
        <charset val="128"/>
      </rPr>
      <t>Ｂ</t>
    </r>
    <r>
      <rPr>
        <sz val="14"/>
        <rFont val="HG丸ｺﾞｼｯｸM-PRO"/>
        <family val="3"/>
        <charset val="128"/>
      </rPr>
      <t>：速歩で歩いた</t>
    </r>
    <r>
      <rPr>
        <b/>
        <sz val="14"/>
        <rFont val="HG丸ｺﾞｼｯｸM-PRO"/>
        <family val="3"/>
        <charset val="128"/>
      </rPr>
      <t>時間(分）</t>
    </r>
    <rPh sb="2" eb="3">
      <t>ハヤ</t>
    </rPh>
    <rPh sb="3" eb="4">
      <t>ホ</t>
    </rPh>
    <rPh sb="5" eb="6">
      <t>アル</t>
    </rPh>
    <rPh sb="8" eb="10">
      <t>ジカン</t>
    </rPh>
    <rPh sb="11" eb="12">
      <t>フン</t>
    </rPh>
    <phoneticPr fontId="2"/>
  </si>
  <si>
    <r>
      <rPr>
        <b/>
        <sz val="14"/>
        <rFont val="HG丸ｺﾞｼｯｸM-PRO"/>
        <family val="3"/>
        <charset val="128"/>
      </rPr>
      <t>Ａ</t>
    </r>
    <r>
      <rPr>
        <sz val="14"/>
        <rFont val="HG丸ｺﾞｼｯｸM-PRO"/>
        <family val="3"/>
        <charset val="128"/>
      </rPr>
      <t>：普通の速さで歩いた</t>
    </r>
    <r>
      <rPr>
        <b/>
        <sz val="14"/>
        <rFont val="HG丸ｺﾞｼｯｸM-PRO"/>
        <family val="3"/>
        <charset val="128"/>
      </rPr>
      <t>歩数</t>
    </r>
    <rPh sb="2" eb="4">
      <t>フツウ</t>
    </rPh>
    <rPh sb="5" eb="6">
      <t>ハヤ</t>
    </rPh>
    <rPh sb="8" eb="9">
      <t>アル</t>
    </rPh>
    <rPh sb="11" eb="13">
      <t>ホスウ</t>
    </rPh>
    <phoneticPr fontId="2"/>
  </si>
  <si>
    <t>平均速歩時間</t>
    <rPh sb="0" eb="2">
      <t>ヘイキン</t>
    </rPh>
    <rPh sb="2" eb="3">
      <t>ソク</t>
    </rPh>
    <rPh sb="3" eb="4">
      <t>ホ</t>
    </rPh>
    <rPh sb="4" eb="6">
      <t>ジカン</t>
    </rPh>
    <phoneticPr fontId="2"/>
  </si>
  <si>
    <r>
      <rPr>
        <b/>
        <sz val="14"/>
        <color theme="3" tint="0.39997558519241921"/>
        <rFont val="HG丸ｺﾞｼｯｸM-PRO"/>
        <family val="3"/>
        <charset val="128"/>
      </rPr>
      <t>Ａ</t>
    </r>
    <r>
      <rPr>
        <sz val="14"/>
        <color theme="3" tint="0.39997558519241921"/>
        <rFont val="HG丸ｺﾞｼｯｸM-PRO"/>
        <family val="3"/>
        <charset val="128"/>
      </rPr>
      <t>：普通の速さで歩いた</t>
    </r>
    <r>
      <rPr>
        <b/>
        <sz val="14"/>
        <color theme="3" tint="0.39997558519241921"/>
        <rFont val="HG丸ｺﾞｼｯｸM-PRO"/>
        <family val="3"/>
        <charset val="128"/>
      </rPr>
      <t>歩数</t>
    </r>
    <rPh sb="2" eb="4">
      <t>フツウ</t>
    </rPh>
    <rPh sb="5" eb="6">
      <t>ハヤ</t>
    </rPh>
    <rPh sb="8" eb="9">
      <t>アル</t>
    </rPh>
    <rPh sb="11" eb="13">
      <t>ホスウ</t>
    </rPh>
    <phoneticPr fontId="2"/>
  </si>
  <si>
    <r>
      <rPr>
        <b/>
        <sz val="14"/>
        <color rgb="FFFF0000"/>
        <rFont val="HG丸ｺﾞｼｯｸM-PRO"/>
        <family val="3"/>
        <charset val="128"/>
      </rPr>
      <t>Ｂ</t>
    </r>
    <r>
      <rPr>
        <sz val="14"/>
        <color rgb="FFFF0000"/>
        <rFont val="HG丸ｺﾞｼｯｸM-PRO"/>
        <family val="3"/>
        <charset val="128"/>
      </rPr>
      <t>：速歩で歩いた</t>
    </r>
    <r>
      <rPr>
        <b/>
        <sz val="14"/>
        <color rgb="FFFF0000"/>
        <rFont val="HG丸ｺﾞｼｯｸM-PRO"/>
        <family val="3"/>
        <charset val="128"/>
      </rPr>
      <t>時間(分）</t>
    </r>
    <rPh sb="2" eb="3">
      <t>ハヤ</t>
    </rPh>
    <rPh sb="3" eb="4">
      <t>ホ</t>
    </rPh>
    <rPh sb="5" eb="6">
      <t>アル</t>
    </rPh>
    <rPh sb="8" eb="10">
      <t>ジカン</t>
    </rPh>
    <rPh sb="11" eb="12">
      <t>フン</t>
    </rPh>
    <phoneticPr fontId="2"/>
  </si>
  <si>
    <t>10　　月</t>
    <rPh sb="4" eb="5">
      <t>ガツ</t>
    </rPh>
    <phoneticPr fontId="2"/>
  </si>
  <si>
    <t>11　　月</t>
    <rPh sb="4" eb="5">
      <t>ガツ</t>
    </rPh>
    <phoneticPr fontId="2"/>
  </si>
  <si>
    <t>金</t>
    <phoneticPr fontId="2"/>
  </si>
  <si>
    <t>11月</t>
    <rPh sb="2" eb="3">
      <t>ガツ</t>
    </rPh>
    <phoneticPr fontId="2"/>
  </si>
  <si>
    <t>12　　　　月</t>
    <rPh sb="6" eb="7">
      <t>ガツ</t>
    </rPh>
    <phoneticPr fontId="2"/>
  </si>
  <si>
    <t>10月</t>
    <rPh sb="2" eb="3">
      <t>ガツ</t>
    </rPh>
    <phoneticPr fontId="2"/>
  </si>
  <si>
    <t>提出期日　令和7年12月8日</t>
    <rPh sb="0" eb="2">
      <t>テイシュツ</t>
    </rPh>
    <rPh sb="2" eb="4">
      <t>キジツ</t>
    </rPh>
    <rPh sb="5" eb="7">
      <t>レイワ</t>
    </rPh>
    <rPh sb="8" eb="9">
      <t>ネン</t>
    </rPh>
    <rPh sb="11" eb="12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</si>
</sst>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0.0"/>
    <numFmt numFmtId="178" formatCode="0.0_ "/>
  </numFmts>
  <fonts count="5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ＦＡ 文結ゴシック"/>
      <family val="3"/>
      <charset val="128"/>
    </font>
    <font>
      <sz val="11"/>
      <name val="ＦＡ 文結ゴシック"/>
      <family val="3"/>
      <charset val="128"/>
    </font>
    <font>
      <sz val="14"/>
      <name val="ＦＡ 文結ゴシック"/>
      <family val="3"/>
      <charset val="128"/>
    </font>
    <font>
      <sz val="9"/>
      <name val="ＦＡ 文結ゴシック"/>
      <family val="3"/>
      <charset val="128"/>
    </font>
    <font>
      <sz val="11"/>
      <color indexed="12"/>
      <name val="ＦＡ 文結ゴシック"/>
      <family val="3"/>
      <charset val="128"/>
    </font>
    <font>
      <b/>
      <sz val="8"/>
      <color indexed="12"/>
      <name val="ＦＡ 文結ゴシック"/>
      <family val="3"/>
      <charset val="128"/>
    </font>
    <font>
      <sz val="8"/>
      <color indexed="12"/>
      <name val="ＦＡ 文結ゴシック"/>
      <family val="3"/>
      <charset val="128"/>
    </font>
    <font>
      <sz val="10"/>
      <color indexed="12"/>
      <name val="ＦＡ 文結ゴシック"/>
      <family val="3"/>
      <charset val="128"/>
    </font>
    <font>
      <sz val="10"/>
      <name val="ＦＡ 文結ゴシック"/>
      <family val="3"/>
      <charset val="128"/>
    </font>
    <font>
      <sz val="8"/>
      <name val="ＦＡ 文結ゴシック"/>
      <family val="3"/>
      <charset val="128"/>
    </font>
    <font>
      <b/>
      <sz val="8"/>
      <name val="ＦＡ 文結ゴシック"/>
      <family val="3"/>
      <charset val="128"/>
    </font>
    <font>
      <sz val="20"/>
      <name val="ＦＡ 文結ゴシック"/>
      <family val="3"/>
      <charset val="128"/>
    </font>
    <font>
      <sz val="18"/>
      <name val="ＦＡ 文結ゴシック"/>
      <family val="3"/>
      <charset val="128"/>
    </font>
    <font>
      <sz val="14"/>
      <color indexed="14"/>
      <name val="ＦＡ 文結ゴシック"/>
      <family val="3"/>
      <charset val="128"/>
    </font>
    <font>
      <sz val="12"/>
      <color indexed="14"/>
      <name val="ＦＡ 文結ゴシック"/>
      <family val="3"/>
      <charset val="128"/>
    </font>
    <font>
      <sz val="11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9"/>
      <color indexed="14"/>
      <name val="HG丸ｺﾞｼｯｸM-PRO"/>
      <family val="3"/>
      <charset val="128"/>
    </font>
    <font>
      <sz val="9"/>
      <name val="HG丸ｺﾞｼｯｸM-PRO"/>
      <family val="1"/>
      <charset val="128"/>
    </font>
    <font>
      <sz val="9"/>
      <name val="Segoe UI Symbol"/>
      <family val="1"/>
    </font>
    <font>
      <sz val="12"/>
      <color indexed="18"/>
      <name val="HG丸ｺﾞｼｯｸM-PRO"/>
      <family val="3"/>
      <charset val="128"/>
    </font>
    <font>
      <sz val="12"/>
      <color rgb="FF0070C0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sz val="11"/>
      <color rgb="FF0070C0"/>
      <name val="HG丸ｺﾞｼｯｸM-PRO"/>
      <family val="3"/>
      <charset val="128"/>
    </font>
    <font>
      <sz val="10"/>
      <name val="Calibri"/>
      <family val="3"/>
    </font>
    <font>
      <sz val="10"/>
      <name val="Yu Gothic"/>
      <family val="3"/>
      <charset val="128"/>
    </font>
    <font>
      <sz val="10"/>
      <name val="MS UI Gothic"/>
      <family val="3"/>
      <charset val="128"/>
    </font>
    <font>
      <b/>
      <sz val="1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ＦＡ 文結ゴシック"/>
      <family val="3"/>
      <charset val="128"/>
    </font>
    <font>
      <sz val="11"/>
      <color theme="4" tint="-0.249977111117893"/>
      <name val="HG丸ｺﾞｼｯｸM-PRO"/>
      <family val="3"/>
      <charset val="128"/>
    </font>
    <font>
      <sz val="11"/>
      <color theme="5"/>
      <name val="HG丸ｺﾞｼｯｸM-PRO"/>
      <family val="3"/>
      <charset val="128"/>
    </font>
    <font>
      <sz val="12"/>
      <color rgb="FFFF3300"/>
      <name val="HG丸ｺﾞｼｯｸM-PRO"/>
      <family val="3"/>
      <charset val="128"/>
    </font>
    <font>
      <sz val="12"/>
      <color rgb="FF7030A0"/>
      <name val="HG丸ｺﾞｼｯｸM-PRO"/>
      <family val="3"/>
      <charset val="128"/>
    </font>
    <font>
      <sz val="14"/>
      <color theme="3" tint="0.39997558519241921"/>
      <name val="HG丸ｺﾞｼｯｸM-PRO"/>
      <family val="3"/>
      <charset val="128"/>
    </font>
    <font>
      <b/>
      <sz val="14"/>
      <color theme="3" tint="0.39997558519241921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9"/>
      <color rgb="FFFF33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FF66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6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8" fontId="4" fillId="0" borderId="0" xfId="2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14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9" fontId="4" fillId="0" borderId="0" xfId="1" applyFont="1" applyAlignment="1">
      <alignment vertical="center"/>
    </xf>
    <xf numFmtId="9" fontId="4" fillId="0" borderId="0" xfId="1" applyFont="1" applyBorder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38" fontId="22" fillId="0" borderId="0" xfId="2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38" fontId="18" fillId="0" borderId="1" xfId="2" applyFont="1" applyBorder="1" applyAlignment="1">
      <alignment horizontal="center" vertical="center"/>
    </xf>
    <xf numFmtId="38" fontId="18" fillId="0" borderId="20" xfId="2" applyFont="1" applyBorder="1" applyAlignment="1">
      <alignment horizontal="center" vertical="center"/>
    </xf>
    <xf numFmtId="38" fontId="18" fillId="0" borderId="0" xfId="2" applyFont="1" applyBorder="1" applyAlignment="1">
      <alignment vertical="center"/>
    </xf>
    <xf numFmtId="38" fontId="18" fillId="0" borderId="0" xfId="2" applyFont="1" applyBorder="1" applyAlignment="1">
      <alignment horizontal="center" vertical="center"/>
    </xf>
    <xf numFmtId="38" fontId="21" fillId="0" borderId="0" xfId="2" applyFont="1" applyBorder="1" applyAlignment="1">
      <alignment horizontal="center" vertical="center"/>
    </xf>
    <xf numFmtId="38" fontId="21" fillId="0" borderId="0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6" fontId="18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6" fontId="23" fillId="0" borderId="12" xfId="0" applyNumberFormat="1" applyFont="1" applyBorder="1" applyAlignment="1">
      <alignment horizontal="center" vertical="center"/>
    </xf>
    <xf numFmtId="176" fontId="23" fillId="0" borderId="7" xfId="0" applyNumberFormat="1" applyFont="1" applyBorder="1" applyAlignment="1">
      <alignment horizontal="center" vertical="center"/>
    </xf>
    <xf numFmtId="38" fontId="23" fillId="0" borderId="0" xfId="2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38" fontId="23" fillId="0" borderId="0" xfId="2" applyFont="1" applyFill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38" fontId="22" fillId="0" borderId="9" xfId="2" applyFont="1" applyFill="1" applyBorder="1" applyAlignment="1">
      <alignment horizontal="center" vertical="center"/>
    </xf>
    <xf numFmtId="177" fontId="21" fillId="0" borderId="9" xfId="0" applyNumberFormat="1" applyFont="1" applyBorder="1" applyAlignment="1">
      <alignment horizontal="center" vertical="center"/>
    </xf>
    <xf numFmtId="38" fontId="22" fillId="0" borderId="14" xfId="2" applyFont="1" applyFill="1" applyBorder="1" applyAlignment="1">
      <alignment horizontal="center" vertical="center"/>
    </xf>
    <xf numFmtId="178" fontId="32" fillId="0" borderId="14" xfId="0" applyNumberFormat="1" applyFont="1" applyBorder="1" applyAlignment="1">
      <alignment horizontal="center" vertical="center"/>
    </xf>
    <xf numFmtId="38" fontId="21" fillId="0" borderId="2" xfId="2" applyFont="1" applyBorder="1" applyAlignment="1">
      <alignment horizontal="center" vertical="center"/>
    </xf>
    <xf numFmtId="38" fontId="18" fillId="0" borderId="5" xfId="2" applyFont="1" applyBorder="1" applyAlignment="1">
      <alignment vertical="center"/>
    </xf>
    <xf numFmtId="38" fontId="18" fillId="0" borderId="24" xfId="2" applyFont="1" applyBorder="1" applyAlignment="1">
      <alignment vertical="center"/>
    </xf>
    <xf numFmtId="38" fontId="18" fillId="0" borderId="3" xfId="2" applyFont="1" applyBorder="1" applyAlignment="1">
      <alignment horizontal="center" vertical="center"/>
    </xf>
    <xf numFmtId="38" fontId="22" fillId="0" borderId="0" xfId="2" applyFont="1" applyFill="1" applyBorder="1" applyAlignment="1" applyProtection="1">
      <alignment horizontal="center" vertical="center"/>
      <protection locked="0"/>
    </xf>
    <xf numFmtId="176" fontId="23" fillId="0" borderId="7" xfId="0" applyNumberFormat="1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38" fontId="18" fillId="0" borderId="0" xfId="2" applyFont="1" applyBorder="1" applyAlignment="1" applyProtection="1">
      <alignment horizontal="center" vertical="center"/>
      <protection locked="0"/>
    </xf>
    <xf numFmtId="38" fontId="18" fillId="0" borderId="0" xfId="2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horizontal="left" vertical="center"/>
      <protection locked="0"/>
    </xf>
    <xf numFmtId="38" fontId="4" fillId="0" borderId="0" xfId="0" applyNumberFormat="1" applyFont="1" applyAlignment="1">
      <alignment horizontal="center" vertical="center"/>
    </xf>
    <xf numFmtId="38" fontId="18" fillId="0" borderId="2" xfId="2" applyFont="1" applyBorder="1" applyAlignment="1">
      <alignment horizontal="center" vertical="center"/>
    </xf>
    <xf numFmtId="0" fontId="34" fillId="4" borderId="13" xfId="0" applyFont="1" applyFill="1" applyBorder="1" applyAlignment="1">
      <alignment horizontal="center" vertical="center"/>
    </xf>
    <xf numFmtId="0" fontId="34" fillId="4" borderId="22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horizontal="center" vertical="center"/>
    </xf>
    <xf numFmtId="0" fontId="28" fillId="4" borderId="22" xfId="0" applyFont="1" applyFill="1" applyBorder="1" applyAlignment="1">
      <alignment horizontal="center" vertical="center"/>
    </xf>
    <xf numFmtId="177" fontId="21" fillId="0" borderId="27" xfId="0" applyNumberFormat="1" applyFont="1" applyBorder="1" applyAlignment="1">
      <alignment horizontal="center" vertical="center"/>
    </xf>
    <xf numFmtId="177" fontId="21" fillId="0" borderId="26" xfId="0" applyNumberFormat="1" applyFont="1" applyBorder="1" applyAlignment="1">
      <alignment horizontal="center" vertical="center"/>
    </xf>
    <xf numFmtId="177" fontId="21" fillId="0" borderId="26" xfId="2" applyNumberFormat="1" applyFont="1" applyBorder="1" applyAlignment="1">
      <alignment horizontal="center" vertical="center"/>
    </xf>
    <xf numFmtId="177" fontId="21" fillId="0" borderId="19" xfId="2" applyNumberFormat="1" applyFont="1" applyBorder="1" applyAlignment="1">
      <alignment horizontal="center" vertical="center"/>
    </xf>
    <xf numFmtId="38" fontId="21" fillId="0" borderId="33" xfId="2" applyFont="1" applyFill="1" applyBorder="1" applyAlignment="1">
      <alignment horizontal="center" vertical="center"/>
    </xf>
    <xf numFmtId="38" fontId="21" fillId="0" borderId="34" xfId="2" applyFont="1" applyFill="1" applyBorder="1" applyAlignment="1">
      <alignment horizontal="center" vertical="center"/>
    </xf>
    <xf numFmtId="38" fontId="21" fillId="0" borderId="11" xfId="2" applyFont="1" applyFill="1" applyBorder="1" applyAlignment="1">
      <alignment horizontal="center" vertical="center"/>
    </xf>
    <xf numFmtId="38" fontId="21" fillId="0" borderId="35" xfId="2" applyFont="1" applyFill="1" applyBorder="1" applyAlignment="1">
      <alignment horizontal="center" vertical="center"/>
    </xf>
    <xf numFmtId="176" fontId="18" fillId="0" borderId="36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38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177" fontId="21" fillId="0" borderId="0" xfId="0" applyNumberFormat="1" applyFont="1" applyAlignment="1">
      <alignment horizontal="center" vertical="center"/>
    </xf>
    <xf numFmtId="178" fontId="19" fillId="0" borderId="0" xfId="0" applyNumberFormat="1" applyFont="1" applyAlignment="1">
      <alignment horizontal="center" vertical="center"/>
    </xf>
    <xf numFmtId="38" fontId="18" fillId="0" borderId="29" xfId="2" applyFont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38" fontId="23" fillId="0" borderId="0" xfId="2" applyFont="1" applyBorder="1" applyAlignment="1">
      <alignment vertical="top"/>
    </xf>
    <xf numFmtId="0" fontId="45" fillId="0" borderId="0" xfId="0" applyFont="1" applyAlignment="1">
      <alignment vertical="center"/>
    </xf>
    <xf numFmtId="38" fontId="49" fillId="0" borderId="35" xfId="2" applyFont="1" applyFill="1" applyBorder="1" applyAlignment="1">
      <alignment horizontal="center" vertical="center"/>
    </xf>
    <xf numFmtId="38" fontId="21" fillId="0" borderId="0" xfId="2" applyFont="1" applyBorder="1" applyAlignment="1" applyProtection="1">
      <alignment vertical="top"/>
      <protection locked="0"/>
    </xf>
    <xf numFmtId="38" fontId="23" fillId="0" borderId="22" xfId="2" applyFont="1" applyBorder="1" applyAlignment="1" applyProtection="1">
      <alignment horizontal="center" vertical="center"/>
    </xf>
    <xf numFmtId="38" fontId="23" fillId="0" borderId="22" xfId="2" applyFont="1" applyFill="1" applyBorder="1" applyAlignment="1" applyProtection="1">
      <alignment horizontal="center" vertical="center"/>
    </xf>
    <xf numFmtId="38" fontId="23" fillId="0" borderId="21" xfId="2" applyFont="1" applyBorder="1" applyAlignment="1" applyProtection="1">
      <alignment horizontal="center" vertical="center"/>
    </xf>
    <xf numFmtId="38" fontId="23" fillId="0" borderId="21" xfId="2" applyFont="1" applyFill="1" applyBorder="1" applyAlignment="1" applyProtection="1">
      <alignment horizontal="center" vertical="center"/>
    </xf>
    <xf numFmtId="0" fontId="23" fillId="0" borderId="21" xfId="2" applyNumberFormat="1" applyFont="1" applyFill="1" applyBorder="1" applyAlignment="1" applyProtection="1">
      <alignment horizontal="center" vertical="center"/>
    </xf>
    <xf numFmtId="0" fontId="23" fillId="0" borderId="8" xfId="2" applyNumberFormat="1" applyFont="1" applyFill="1" applyBorder="1" applyAlignment="1" applyProtection="1">
      <alignment horizontal="center" vertical="center"/>
    </xf>
    <xf numFmtId="38" fontId="27" fillId="0" borderId="22" xfId="2" applyFont="1" applyBorder="1" applyAlignment="1" applyProtection="1">
      <alignment horizontal="center" vertical="center"/>
    </xf>
    <xf numFmtId="38" fontId="18" fillId="0" borderId="8" xfId="2" applyFont="1" applyBorder="1" applyAlignment="1" applyProtection="1">
      <alignment horizontal="center" vertical="center"/>
    </xf>
    <xf numFmtId="38" fontId="27" fillId="0" borderId="22" xfId="2" applyFont="1" applyFill="1" applyBorder="1" applyAlignment="1" applyProtection="1">
      <alignment horizontal="center" vertical="center"/>
    </xf>
    <xf numFmtId="38" fontId="23" fillId="0" borderId="26" xfId="2" applyFont="1" applyBorder="1" applyAlignment="1" applyProtection="1">
      <alignment horizontal="center" vertical="center"/>
    </xf>
    <xf numFmtId="0" fontId="54" fillId="0" borderId="15" xfId="0" applyFont="1" applyBorder="1" applyAlignment="1">
      <alignment horizontal="center" vertical="center"/>
    </xf>
    <xf numFmtId="176" fontId="54" fillId="0" borderId="7" xfId="0" applyNumberFormat="1" applyFont="1" applyBorder="1" applyAlignment="1">
      <alignment horizontal="center" vertical="center"/>
    </xf>
    <xf numFmtId="0" fontId="54" fillId="0" borderId="15" xfId="0" applyFont="1" applyBorder="1" applyAlignment="1" applyProtection="1">
      <alignment horizontal="center" vertical="center"/>
      <protection locked="0"/>
    </xf>
    <xf numFmtId="176" fontId="54" fillId="0" borderId="7" xfId="0" applyNumberFormat="1" applyFont="1" applyBorder="1" applyAlignment="1" applyProtection="1">
      <alignment horizontal="center" vertical="center"/>
      <protection locked="0"/>
    </xf>
    <xf numFmtId="38" fontId="46" fillId="0" borderId="41" xfId="2" applyFont="1" applyBorder="1" applyAlignment="1">
      <alignment horizontal="center" vertical="center"/>
    </xf>
    <xf numFmtId="0" fontId="23" fillId="0" borderId="11" xfId="0" applyFont="1" applyBorder="1" applyAlignment="1" applyProtection="1">
      <alignment horizontal="center" vertical="center"/>
      <protection locked="0"/>
    </xf>
    <xf numFmtId="176" fontId="23" fillId="0" borderId="40" xfId="0" applyNumberFormat="1" applyFont="1" applyBorder="1" applyAlignment="1" applyProtection="1">
      <alignment horizontal="center" vertical="center"/>
      <protection locked="0"/>
    </xf>
    <xf numFmtId="0" fontId="54" fillId="0" borderId="11" xfId="0" applyFont="1" applyBorder="1" applyAlignment="1" applyProtection="1">
      <alignment horizontal="center" vertical="center"/>
      <protection locked="0"/>
    </xf>
    <xf numFmtId="176" fontId="54" fillId="0" borderId="40" xfId="0" applyNumberFormat="1" applyFont="1" applyBorder="1" applyAlignment="1" applyProtection="1">
      <alignment horizontal="center" vertical="center"/>
      <protection locked="0"/>
    </xf>
    <xf numFmtId="38" fontId="47" fillId="0" borderId="27" xfId="2" applyFont="1" applyBorder="1" applyAlignment="1" applyProtection="1">
      <alignment horizontal="center" vertical="center"/>
      <protection locked="0"/>
    </xf>
    <xf numFmtId="38" fontId="47" fillId="0" borderId="8" xfId="2" applyFont="1" applyBorder="1" applyAlignment="1" applyProtection="1">
      <alignment horizontal="center" vertical="center"/>
      <protection locked="0"/>
    </xf>
    <xf numFmtId="0" fontId="47" fillId="0" borderId="42" xfId="0" applyFont="1" applyBorder="1" applyAlignment="1" applyProtection="1">
      <alignment horizontal="center" vertical="center"/>
      <protection locked="0"/>
    </xf>
    <xf numFmtId="38" fontId="48" fillId="0" borderId="33" xfId="2" applyFont="1" applyFill="1" applyBorder="1" applyAlignment="1" applyProtection="1">
      <alignment horizontal="center" vertical="center"/>
      <protection locked="0"/>
    </xf>
    <xf numFmtId="38" fontId="48" fillId="0" borderId="34" xfId="2" applyFont="1" applyFill="1" applyBorder="1" applyAlignment="1" applyProtection="1">
      <alignment horizontal="center" vertical="center"/>
      <protection locked="0"/>
    </xf>
    <xf numFmtId="38" fontId="48" fillId="0" borderId="11" xfId="2" applyFont="1" applyFill="1" applyBorder="1" applyAlignment="1" applyProtection="1">
      <alignment horizontal="center" vertical="center"/>
      <protection locked="0"/>
    </xf>
    <xf numFmtId="38" fontId="48" fillId="0" borderId="35" xfId="2" applyFont="1" applyFill="1" applyBorder="1" applyAlignment="1" applyProtection="1">
      <alignment horizontal="center" vertical="center"/>
      <protection locked="0"/>
    </xf>
    <xf numFmtId="177" fontId="21" fillId="0" borderId="27" xfId="0" applyNumberFormat="1" applyFont="1" applyBorder="1" applyAlignment="1" applyProtection="1">
      <alignment horizontal="center" vertical="center"/>
      <protection locked="0"/>
    </xf>
    <xf numFmtId="177" fontId="21" fillId="0" borderId="26" xfId="0" applyNumberFormat="1" applyFont="1" applyBorder="1" applyAlignment="1" applyProtection="1">
      <alignment horizontal="center" vertical="center"/>
      <protection locked="0"/>
    </xf>
    <xf numFmtId="177" fontId="21" fillId="0" borderId="26" xfId="2" applyNumberFormat="1" applyFont="1" applyBorder="1" applyAlignment="1" applyProtection="1">
      <alignment horizontal="center" vertical="center"/>
      <protection locked="0"/>
    </xf>
    <xf numFmtId="177" fontId="21" fillId="0" borderId="19" xfId="2" applyNumberFormat="1" applyFont="1" applyBorder="1" applyAlignment="1" applyProtection="1">
      <alignment horizontal="center" vertical="center"/>
      <protection locked="0"/>
    </xf>
    <xf numFmtId="38" fontId="46" fillId="0" borderId="27" xfId="2" applyFont="1" applyBorder="1" applyAlignment="1" applyProtection="1">
      <alignment horizontal="center" vertical="center"/>
      <protection locked="0"/>
    </xf>
    <xf numFmtId="38" fontId="49" fillId="0" borderId="33" xfId="2" applyFont="1" applyFill="1" applyBorder="1" applyAlignment="1" applyProtection="1">
      <alignment horizontal="center" vertical="center"/>
      <protection locked="0"/>
    </xf>
    <xf numFmtId="38" fontId="49" fillId="0" borderId="34" xfId="2" applyFont="1" applyFill="1" applyBorder="1" applyAlignment="1" applyProtection="1">
      <alignment horizontal="center" vertical="center"/>
      <protection locked="0"/>
    </xf>
    <xf numFmtId="38" fontId="49" fillId="0" borderId="11" xfId="2" applyFont="1" applyFill="1" applyBorder="1" applyAlignment="1" applyProtection="1">
      <alignment horizontal="center" vertical="center"/>
      <protection locked="0"/>
    </xf>
    <xf numFmtId="38" fontId="18" fillId="0" borderId="35" xfId="2" applyFont="1" applyBorder="1" applyAlignment="1">
      <alignment vertical="center"/>
    </xf>
    <xf numFmtId="38" fontId="18" fillId="0" borderId="42" xfId="2" applyFont="1" applyBorder="1" applyAlignment="1" applyProtection="1">
      <alignment horizontal="left" vertical="center"/>
    </xf>
    <xf numFmtId="38" fontId="18" fillId="0" borderId="42" xfId="2" applyFont="1" applyBorder="1" applyAlignment="1" applyProtection="1">
      <alignment vertical="center"/>
    </xf>
    <xf numFmtId="0" fontId="55" fillId="0" borderId="11" xfId="0" applyFont="1" applyBorder="1" applyAlignment="1">
      <alignment horizontal="center" vertical="center"/>
    </xf>
    <xf numFmtId="176" fontId="55" fillId="0" borderId="36" xfId="0" applyNumberFormat="1" applyFont="1" applyBorder="1" applyAlignment="1">
      <alignment horizontal="center" vertical="center"/>
    </xf>
    <xf numFmtId="176" fontId="55" fillId="0" borderId="37" xfId="0" applyNumberFormat="1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4" fillId="0" borderId="24" xfId="0" applyFont="1" applyBorder="1" applyAlignment="1">
      <alignment horizontal="center" vertical="center"/>
    </xf>
    <xf numFmtId="38" fontId="18" fillId="0" borderId="1" xfId="2" applyFont="1" applyBorder="1" applyAlignment="1" applyProtection="1">
      <alignment horizontal="center" vertical="center"/>
    </xf>
    <xf numFmtId="38" fontId="18" fillId="0" borderId="3" xfId="2" applyFont="1" applyBorder="1" applyAlignment="1" applyProtection="1">
      <alignment horizontal="center" vertical="center"/>
    </xf>
    <xf numFmtId="38" fontId="18" fillId="0" borderId="14" xfId="2" applyFont="1" applyFill="1" applyBorder="1" applyAlignment="1" applyProtection="1">
      <alignment horizontal="center" vertical="center"/>
    </xf>
    <xf numFmtId="38" fontId="18" fillId="0" borderId="9" xfId="2" applyFont="1" applyFill="1" applyBorder="1" applyAlignment="1" applyProtection="1">
      <alignment horizontal="center" vertical="center"/>
    </xf>
    <xf numFmtId="38" fontId="18" fillId="0" borderId="2" xfId="2" applyFont="1" applyBorder="1" applyAlignment="1" applyProtection="1">
      <alignment horizontal="center" vertical="center"/>
    </xf>
    <xf numFmtId="38" fontId="18" fillId="0" borderId="5" xfId="2" applyFont="1" applyBorder="1" applyAlignment="1" applyProtection="1">
      <alignment vertical="center"/>
    </xf>
    <xf numFmtId="38" fontId="18" fillId="0" borderId="51" xfId="2" applyFont="1" applyBorder="1" applyAlignment="1" applyProtection="1">
      <alignment vertical="center"/>
    </xf>
    <xf numFmtId="38" fontId="0" fillId="0" borderId="39" xfId="2" applyFont="1" applyBorder="1" applyAlignment="1" applyProtection="1">
      <alignment horizontal="left" vertical="center"/>
    </xf>
    <xf numFmtId="38" fontId="18" fillId="0" borderId="42" xfId="2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38" fontId="23" fillId="0" borderId="15" xfId="2" applyFont="1" applyBorder="1" applyAlignment="1">
      <alignment horizontal="center" vertical="center"/>
    </xf>
    <xf numFmtId="38" fontId="23" fillId="0" borderId="26" xfId="2" applyFont="1" applyBorder="1" applyAlignment="1">
      <alignment horizontal="center" vertical="center"/>
    </xf>
    <xf numFmtId="38" fontId="23" fillId="0" borderId="15" xfId="2" applyFont="1" applyBorder="1" applyAlignment="1" applyProtection="1">
      <alignment horizontal="center" vertical="center"/>
      <protection locked="0"/>
    </xf>
    <xf numFmtId="38" fontId="23" fillId="0" borderId="26" xfId="2" applyFont="1" applyBorder="1" applyAlignment="1" applyProtection="1">
      <alignment horizontal="center" vertical="center"/>
      <protection locked="0"/>
    </xf>
    <xf numFmtId="38" fontId="23" fillId="0" borderId="48" xfId="2" applyFont="1" applyBorder="1" applyAlignment="1" applyProtection="1">
      <alignment horizontal="center" vertical="center" wrapText="1"/>
      <protection locked="0"/>
    </xf>
    <xf numFmtId="38" fontId="23" fillId="0" borderId="49" xfId="2" applyFont="1" applyBorder="1" applyAlignment="1" applyProtection="1">
      <alignment horizontal="center" vertical="center" wrapText="1"/>
      <protection locked="0"/>
    </xf>
    <xf numFmtId="38" fontId="27" fillId="0" borderId="10" xfId="2" applyFont="1" applyBorder="1" applyAlignment="1" applyProtection="1">
      <alignment horizontal="center" vertical="center"/>
      <protection locked="0"/>
    </xf>
    <xf numFmtId="38" fontId="27" fillId="0" borderId="8" xfId="2" applyFont="1" applyBorder="1" applyAlignment="1" applyProtection="1">
      <alignment horizontal="center" vertical="center"/>
      <protection locked="0"/>
    </xf>
    <xf numFmtId="38" fontId="27" fillId="0" borderId="50" xfId="2" applyFont="1" applyBorder="1" applyAlignment="1" applyProtection="1">
      <alignment horizontal="center" vertical="center"/>
      <protection locked="0"/>
    </xf>
    <xf numFmtId="38" fontId="26" fillId="0" borderId="46" xfId="2" applyFont="1" applyBorder="1" applyAlignment="1" applyProtection="1">
      <alignment horizontal="center" vertical="center"/>
      <protection locked="0"/>
    </xf>
    <xf numFmtId="38" fontId="26" fillId="0" borderId="47" xfId="2" applyFont="1" applyBorder="1" applyAlignment="1" applyProtection="1">
      <alignment horizontal="center" vertical="center"/>
      <protection locked="0"/>
    </xf>
    <xf numFmtId="38" fontId="26" fillId="0" borderId="45" xfId="2" applyFont="1" applyBorder="1" applyAlignment="1" applyProtection="1">
      <alignment horizontal="center" vertical="center"/>
      <protection locked="0"/>
    </xf>
    <xf numFmtId="38" fontId="26" fillId="0" borderId="15" xfId="2" applyFont="1" applyBorder="1" applyAlignment="1" applyProtection="1">
      <alignment horizontal="center" vertical="center"/>
      <protection locked="0"/>
    </xf>
    <xf numFmtId="38" fontId="26" fillId="0" borderId="13" xfId="2" applyFont="1" applyBorder="1" applyAlignment="1" applyProtection="1">
      <alignment horizontal="center" vertical="center"/>
      <protection locked="0"/>
    </xf>
    <xf numFmtId="38" fontId="26" fillId="0" borderId="26" xfId="2" applyFont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8" fillId="3" borderId="23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33" fillId="3" borderId="13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41" fillId="3" borderId="15" xfId="0" applyFont="1" applyFill="1" applyBorder="1" applyAlignment="1">
      <alignment horizontal="center" vertical="center"/>
    </xf>
    <xf numFmtId="0" fontId="41" fillId="3" borderId="26" xfId="0" applyFont="1" applyFill="1" applyBorder="1" applyAlignment="1">
      <alignment horizontal="center" vertical="center"/>
    </xf>
    <xf numFmtId="38" fontId="26" fillId="7" borderId="44" xfId="2" applyFont="1" applyFill="1" applyBorder="1" applyAlignment="1">
      <alignment horizontal="center" vertical="center"/>
    </xf>
    <xf numFmtId="38" fontId="26" fillId="7" borderId="45" xfId="2" applyFont="1" applyFill="1" applyBorder="1" applyAlignment="1">
      <alignment horizontal="center" vertical="center"/>
    </xf>
    <xf numFmtId="38" fontId="26" fillId="7" borderId="46" xfId="2" applyFont="1" applyFill="1" applyBorder="1" applyAlignment="1" applyProtection="1">
      <alignment horizontal="center" vertical="center"/>
      <protection locked="0"/>
    </xf>
    <xf numFmtId="38" fontId="26" fillId="7" borderId="45" xfId="2" applyFont="1" applyFill="1" applyBorder="1" applyAlignment="1" applyProtection="1">
      <alignment horizontal="center" vertical="center"/>
      <protection locked="0"/>
    </xf>
    <xf numFmtId="38" fontId="26" fillId="7" borderId="11" xfId="2" applyFont="1" applyFill="1" applyBorder="1" applyAlignment="1">
      <alignment horizontal="center" vertical="center"/>
    </xf>
    <xf numFmtId="38" fontId="26" fillId="7" borderId="26" xfId="2" applyFont="1" applyFill="1" applyBorder="1" applyAlignment="1">
      <alignment horizontal="center" vertical="center"/>
    </xf>
    <xf numFmtId="38" fontId="26" fillId="7" borderId="18" xfId="2" applyFont="1" applyFill="1" applyBorder="1" applyAlignment="1" applyProtection="1">
      <alignment horizontal="center" vertical="center"/>
      <protection locked="0"/>
    </xf>
    <xf numFmtId="38" fontId="26" fillId="7" borderId="19" xfId="2" applyFont="1" applyFill="1" applyBorder="1" applyAlignment="1" applyProtection="1">
      <alignment horizontal="center" vertical="center"/>
      <protection locked="0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 applyProtection="1">
      <alignment horizontal="center" vertical="center"/>
    </xf>
    <xf numFmtId="0" fontId="20" fillId="2" borderId="30" xfId="0" applyFont="1" applyFill="1" applyBorder="1" applyAlignment="1" applyProtection="1">
      <alignment horizontal="center" vertical="center"/>
    </xf>
    <xf numFmtId="0" fontId="20" fillId="2" borderId="32" xfId="0" applyFont="1" applyFill="1" applyBorder="1" applyAlignment="1" applyProtection="1">
      <alignment horizontal="center" vertical="center"/>
    </xf>
    <xf numFmtId="0" fontId="18" fillId="0" borderId="0" xfId="0" applyFont="1" applyAlignment="1" applyProtection="1">
      <alignment vertical="center"/>
    </xf>
    <xf numFmtId="0" fontId="20" fillId="6" borderId="1" xfId="0" applyFont="1" applyFill="1" applyBorder="1" applyAlignment="1" applyProtection="1">
      <alignment horizontal="center" vertical="center"/>
    </xf>
    <xf numFmtId="0" fontId="20" fillId="6" borderId="2" xfId="0" applyFont="1" applyFill="1" applyBorder="1" applyAlignment="1" applyProtection="1">
      <alignment horizontal="center" vertical="center"/>
    </xf>
    <xf numFmtId="0" fontId="20" fillId="6" borderId="3" xfId="0" applyFont="1" applyFill="1" applyBorder="1" applyAlignment="1" applyProtection="1">
      <alignment horizontal="center" vertical="center"/>
    </xf>
    <xf numFmtId="0" fontId="39" fillId="2" borderId="1" xfId="0" applyFont="1" applyFill="1" applyBorder="1" applyAlignment="1" applyProtection="1">
      <alignment horizontal="center" vertical="center" wrapText="1"/>
    </xf>
    <xf numFmtId="0" fontId="39" fillId="2" borderId="3" xfId="0" applyFont="1" applyFill="1" applyBorder="1" applyAlignment="1" applyProtection="1">
      <alignment horizontal="center" vertical="center" wrapText="1"/>
    </xf>
    <xf numFmtId="0" fontId="50" fillId="2" borderId="2" xfId="0" applyFont="1" applyFill="1" applyBorder="1" applyAlignment="1" applyProtection="1">
      <alignment horizontal="center" vertical="center" wrapText="1"/>
    </xf>
    <xf numFmtId="0" fontId="50" fillId="2" borderId="3" xfId="0" applyFont="1" applyFill="1" applyBorder="1" applyAlignment="1" applyProtection="1">
      <alignment horizontal="center" vertical="center" wrapText="1"/>
    </xf>
    <xf numFmtId="0" fontId="52" fillId="2" borderId="1" xfId="0" applyFont="1" applyFill="1" applyBorder="1" applyAlignment="1" applyProtection="1">
      <alignment horizontal="center" vertical="center" wrapText="1"/>
    </xf>
    <xf numFmtId="0" fontId="52" fillId="2" borderId="3" xfId="0" applyFont="1" applyFill="1" applyBorder="1" applyAlignment="1" applyProtection="1">
      <alignment horizontal="center" vertical="center" wrapText="1"/>
    </xf>
    <xf numFmtId="0" fontId="20" fillId="2" borderId="2" xfId="0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 applyProtection="1">
      <alignment horizontal="center" vertical="center"/>
    </xf>
    <xf numFmtId="0" fontId="39" fillId="6" borderId="1" xfId="0" applyFont="1" applyFill="1" applyBorder="1" applyAlignment="1" applyProtection="1">
      <alignment horizontal="center" vertical="center" wrapText="1"/>
    </xf>
    <xf numFmtId="0" fontId="39" fillId="6" borderId="3" xfId="0" applyFont="1" applyFill="1" applyBorder="1" applyAlignment="1" applyProtection="1">
      <alignment horizontal="center" vertical="center" wrapText="1"/>
    </xf>
    <xf numFmtId="0" fontId="20" fillId="6" borderId="2" xfId="0" applyFont="1" applyFill="1" applyBorder="1" applyAlignment="1" applyProtection="1">
      <alignment horizontal="center" vertical="center" wrapText="1"/>
    </xf>
    <xf numFmtId="0" fontId="20" fillId="6" borderId="3" xfId="0" applyFont="1" applyFill="1" applyBorder="1" applyAlignment="1" applyProtection="1">
      <alignment horizontal="center" vertical="center" wrapText="1"/>
    </xf>
    <xf numFmtId="0" fontId="20" fillId="6" borderId="1" xfId="0" applyFont="1" applyFill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44" fillId="0" borderId="20" xfId="0" applyFont="1" applyBorder="1" applyAlignment="1" applyProtection="1">
      <alignment horizontal="center" vertical="center"/>
    </xf>
    <xf numFmtId="0" fontId="44" fillId="0" borderId="5" xfId="0" applyFont="1" applyBorder="1" applyAlignment="1" applyProtection="1">
      <alignment horizontal="center" vertical="center"/>
    </xf>
    <xf numFmtId="0" fontId="43" fillId="0" borderId="24" xfId="0" applyFont="1" applyBorder="1" applyAlignment="1" applyProtection="1">
      <alignment horizontal="center" vertical="center"/>
    </xf>
    <xf numFmtId="0" fontId="43" fillId="0" borderId="5" xfId="0" applyFont="1" applyBorder="1" applyAlignment="1" applyProtection="1">
      <alignment horizontal="center" vertical="center"/>
    </xf>
    <xf numFmtId="0" fontId="18" fillId="0" borderId="20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8" fillId="0" borderId="39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center" vertical="center"/>
    </xf>
    <xf numFmtId="176" fontId="23" fillId="0" borderId="40" xfId="0" applyNumberFormat="1" applyFont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center" vertical="center"/>
    </xf>
    <xf numFmtId="176" fontId="23" fillId="0" borderId="43" xfId="0" applyNumberFormat="1" applyFont="1" applyBorder="1" applyAlignment="1" applyProtection="1">
      <alignment horizontal="center" vertical="center"/>
    </xf>
    <xf numFmtId="0" fontId="54" fillId="0" borderId="11" xfId="0" applyFont="1" applyBorder="1" applyAlignment="1" applyProtection="1">
      <alignment horizontal="center" vertical="center"/>
    </xf>
    <xf numFmtId="176" fontId="54" fillId="0" borderId="40" xfId="0" applyNumberFormat="1" applyFont="1" applyBorder="1" applyAlignment="1" applyProtection="1">
      <alignment horizontal="center" vertical="center"/>
    </xf>
    <xf numFmtId="38" fontId="18" fillId="0" borderId="9" xfId="0" applyNumberFormat="1" applyFont="1" applyBorder="1" applyAlignment="1" applyProtection="1">
      <alignment horizontal="center" vertical="center"/>
    </xf>
    <xf numFmtId="177" fontId="21" fillId="0" borderId="9" xfId="0" applyNumberFormat="1" applyFont="1" applyBorder="1" applyAlignment="1" applyProtection="1">
      <alignment horizontal="center" vertical="center"/>
    </xf>
    <xf numFmtId="178" fontId="21" fillId="0" borderId="14" xfId="0" applyNumberFormat="1" applyFont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horizontal="center" vertical="center"/>
    </xf>
    <xf numFmtId="178" fontId="32" fillId="0" borderId="14" xfId="0" applyNumberFormat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66FF66"/>
      <color rgb="FFEC92D4"/>
      <color rgb="FF33CC33"/>
      <color rgb="FFFF3300"/>
      <color rgb="FFFEF1E6"/>
      <color rgb="FF99CC00"/>
      <color rgb="FFFF0000"/>
      <color rgb="FFCBF905"/>
      <color rgb="FF8487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体重減少記録表</a:t>
            </a:r>
          </a:p>
        </c:rich>
      </c:tx>
      <c:layout>
        <c:manualLayout>
          <c:xMode val="edge"/>
          <c:yMode val="edge"/>
          <c:x val="0.40086783579413554"/>
          <c:y val="3.8732421605194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03196939306532"/>
          <c:y val="0.17851887252123982"/>
          <c:w val="0.68211920529801329"/>
          <c:h val="0.64894561863977529"/>
        </c:manualLayout>
      </c:layout>
      <c:lineChart>
        <c:grouping val="standard"/>
        <c:varyColors val="0"/>
        <c:ser>
          <c:idx val="0"/>
          <c:order val="0"/>
          <c:tx>
            <c:v>10月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歩数入力シート!$A$7:$A$37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歩数入力シート!$H$8:$H$37</c:f>
              <c:numCache>
                <c:formatCode>0.0_ 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7-4235-9551-8C273D10D683}"/>
            </c:ext>
          </c:extLst>
        </c:ser>
        <c:ser>
          <c:idx val="3"/>
          <c:order val="3"/>
          <c:tx>
            <c:v>11月</c:v>
          </c:tx>
          <c:cat>
            <c:numRef>
              <c:f>歩数入力シート!$A$7:$A$37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歩数入力シート!$Q$7:$Q$37</c:f>
              <c:numCache>
                <c:formatCode>0.0_ </c:formatCode>
                <c:ptCount val="31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9F-44AD-B1CD-E757C04D8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48480"/>
        <c:axId val="12695078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歩数入力シート!$O$6:$O$7</c15:sqref>
                        </c15:formulaRef>
                      </c:ext>
                    </c:extLst>
                    <c:strCache>
                      <c:ptCount val="2"/>
                      <c:pt idx="0">
                        <c:v>累計</c:v>
                      </c:pt>
                      <c:pt idx="1">
                        <c:v>0</c:v>
                      </c:pt>
                    </c:strCache>
                  </c:strRef>
                </c:tx>
                <c:spPr>
                  <a:ln w="25400">
                    <a:solidFill>
                      <a:srgbClr val="FF0000"/>
                    </a:solidFill>
                    <a:prstDash val="solid"/>
                  </a:ln>
                </c:spPr>
                <c:marker>
                  <c:symbol val="square"/>
                  <c:size val="7"/>
                  <c:spPr>
                    <a:solidFill>
                      <a:srgbClr val="FF00FF"/>
                    </a:solidFill>
                    <a:ln>
                      <a:solidFill>
                        <a:srgbClr val="FF00FF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歩数入力シート!$O$8:$O$37</c15:sqref>
                        </c15:formulaRef>
                      </c:ext>
                    </c:extLst>
                    <c:numCache>
                      <c:formatCode>#,##0_);[Red]\(#,##0\)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4F7-4235-9551-8C273D10D68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歩数入力シート!$Y$6:$Y$7</c15:sqref>
                        </c15:formulaRef>
                      </c:ext>
                    </c:extLst>
                    <c:strCache>
                      <c:ptCount val="2"/>
                      <c:pt idx="0">
                        <c:v>累計</c:v>
                      </c:pt>
                      <c:pt idx="1">
                        <c:v>0</c:v>
                      </c:pt>
                    </c:strCache>
                  </c:strRef>
                </c:tx>
                <c:spPr>
                  <a:ln w="25400">
                    <a:solidFill>
                      <a:srgbClr val="339966"/>
                    </a:solidFill>
                    <a:prstDash val="solid"/>
                  </a:ln>
                </c:spPr>
                <c:marker>
                  <c:symbol val="triangle"/>
                  <c:size val="7"/>
                  <c:spPr>
                    <a:solidFill>
                      <a:srgbClr val="FFFF00"/>
                    </a:solidFill>
                    <a:ln>
                      <a:solidFill>
                        <a:srgbClr val="FFFF00"/>
                      </a:solidFill>
                      <a:prstDash val="solid"/>
                    </a:ln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歩数入力シート!$Y$8:$Y$37</c15:sqref>
                        </c15:formulaRef>
                      </c:ext>
                    </c:extLst>
                    <c:numCache>
                      <c:formatCode>#,##0_);[Red]\(#,##0\)</c:formatCode>
                      <c:ptCount val="30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4F7-4235-9551-8C273D10D68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5月</c:v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歩数入力シート!$Q$7:$Q$37</c15:sqref>
                        </c15:formulaRef>
                      </c:ext>
                    </c:extLst>
                    <c:numCache>
                      <c:formatCode>0.0_ </c:formatCode>
                      <c:ptCount val="31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09F-44AD-B1CD-E757C04D8FE2}"/>
                  </c:ext>
                </c:extLst>
              </c15:ser>
            </c15:filteredLineSeries>
          </c:ext>
        </c:extLst>
      </c:lineChart>
      <c:catAx>
        <c:axId val="126948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/>
        </c:spPr>
        <c:txPr>
          <a:bodyPr rot="0" vert="horz" anchor="ctr" anchorCtr="1"/>
          <a:lstStyle/>
          <a:p>
            <a:pPr>
              <a:defRPr/>
            </a:pPr>
            <a:endParaRPr lang="ja-JP"/>
          </a:p>
        </c:txPr>
        <c:crossAx val="126950784"/>
        <c:crosses val="autoZero"/>
        <c:auto val="0"/>
        <c:lblAlgn val="ctr"/>
        <c:lblOffset val="50"/>
        <c:tickLblSkip val="1"/>
        <c:tickMarkSkip val="2"/>
        <c:noMultiLvlLbl val="0"/>
      </c:catAx>
      <c:valAx>
        <c:axId val="126950784"/>
        <c:scaling>
          <c:orientation val="minMax"/>
          <c:max val="2"/>
          <c:min val="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体重減少</a:t>
                </a:r>
              </a:p>
            </c:rich>
          </c:tx>
          <c:layout>
            <c:manualLayout>
              <c:xMode val="edge"/>
              <c:yMode val="edge"/>
              <c:x val="2.3841059602649008E-2"/>
              <c:y val="0.3767605633802816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26948480"/>
        <c:crosses val="autoZero"/>
        <c:crossBetween val="between"/>
        <c:majorUnit val="1"/>
        <c:minorUnit val="0.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5086174839237755"/>
          <c:y val="0.86432256277889885"/>
          <c:w val="0.32675183121206497"/>
          <c:h val="0.118428503156618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歩数・速歩時間記録表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7128200117719665E-2"/>
          <c:y val="0.13958334579070422"/>
          <c:w val="0.81703652866464083"/>
          <c:h val="0.62405074365704283"/>
        </c:manualLayout>
      </c:layout>
      <c:lineChart>
        <c:grouping val="standard"/>
        <c:varyColors val="0"/>
        <c:ser>
          <c:idx val="0"/>
          <c:order val="0"/>
          <c:tx>
            <c:v>10月歩数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EF1E6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歩数入力シート!$A$7:$A$37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  <c:extLst xmlns:c15="http://schemas.microsoft.com/office/drawing/2012/chart"/>
            </c:numRef>
          </c:cat>
          <c:val>
            <c:numRef>
              <c:f>歩数入力シート!$C$7:$C$37</c:f>
              <c:numCache>
                <c:formatCode>#,##0_);[Red]\(#,##0\)</c:formatCode>
                <c:ptCount val="31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E586-4F15-B16C-4331B2E02EDF}"/>
            </c:ext>
          </c:extLst>
        </c:ser>
        <c:ser>
          <c:idx val="7"/>
          <c:order val="2"/>
          <c:tx>
            <c:v>11月歩数</c:v>
          </c:tx>
          <c:spPr>
            <a:ln w="28575" cap="rnd">
              <a:solidFill>
                <a:srgbClr val="33CC3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歩数入力シート!$L$7:$L$37</c:f>
              <c:numCache>
                <c:formatCode>#,##0_);[Red]\(#,##0\)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0D-4551-9971-34C4DA3A5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947263"/>
        <c:axId val="2031722671"/>
        <c:extLst>
          <c:ext xmlns:c15="http://schemas.microsoft.com/office/drawing/2012/chart" uri="{02D57815-91ED-43cb-92C2-25804820EDAC}">
            <c15:filteredLineSeries>
              <c15:ser>
                <c:idx val="1"/>
                <c:order val="4"/>
                <c:tx>
                  <c:v>4月歩数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歩数入力シート!$C$7:$C$37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586-4F15-B16C-4331B2E02EDF}"/>
                  </c:ext>
                </c:extLst>
              </c15:ser>
            </c15:filteredLineSeries>
            <c15:filteredLineSeries>
              <c15:ser>
                <c:idx val="2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歩数入力シート!$D$5:$D$6</c15:sqref>
                        </c15:formulaRef>
                      </c:ext>
                    </c:extLst>
                    <c:strCache>
                      <c:ptCount val="2"/>
                      <c:pt idx="0">
                        <c:v>Ａ：普通の速さで歩いた歩数</c:v>
                      </c:pt>
                      <c:pt idx="1">
                        <c:v>累計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歩数入力シート!$D$7:$D$37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586-4F15-B16C-4331B2E02EDF}"/>
                  </c:ext>
                </c:extLst>
              </c15:ser>
            </c15:filteredLineSeries>
            <c15:filteredLineSeries>
              <c15:ser>
                <c:idx val="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歩数入力シート!$F$5:$F$6</c15:sqref>
                        </c15:formulaRef>
                      </c:ext>
                    </c:extLst>
                    <c:strCache>
                      <c:ptCount val="2"/>
                      <c:pt idx="0">
                        <c:v>Ｂ：速歩で歩いた時間(分）</c:v>
                      </c:pt>
                      <c:pt idx="1">
                        <c:v>累計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歩数入力シート!$F$7:$F$37</c15:sqref>
                        </c15:formulaRef>
                      </c:ext>
                    </c:extLst>
                    <c:numCache>
                      <c:formatCode>#,##0_);[Red]\(#,##0\)</c:formatCode>
                      <c:ptCount val="31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586-4F15-B16C-4331B2E02EDF}"/>
                  </c:ext>
                </c:extLst>
              </c15:ser>
            </c15:filteredLineSeries>
            <c15:filteredLineSeries>
              <c15:ser>
                <c:idx val="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歩数入力シート!$G$5:$G$6</c15:sqref>
                        </c15:formulaRef>
                      </c:ext>
                    </c:extLst>
                    <c:strCache>
                      <c:ptCount val="2"/>
                      <c:pt idx="0">
                        <c:v>体重</c:v>
                      </c:pt>
                      <c:pt idx="1">
                        <c:v>体重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歩数入力シート!$G$7:$G$37</c15:sqref>
                        </c15:formulaRef>
                      </c:ext>
                    </c:extLst>
                    <c:numCache>
                      <c:formatCode>0.0</c:formatCode>
                      <c:ptCount val="31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86-4F15-B16C-4331B2E02EDF}"/>
                  </c:ext>
                </c:extLst>
              </c15:ser>
            </c15:filteredLineSeries>
            <c15:filteredLineSeries>
              <c15:ser>
                <c:idx val="6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歩数入力シート!$H$5:$H$6</c15:sqref>
                        </c15:formulaRef>
                      </c:ext>
                    </c:extLst>
                    <c:strCache>
                      <c:ptCount val="2"/>
                      <c:pt idx="0">
                        <c:v>体重</c:v>
                      </c:pt>
                      <c:pt idx="1">
                        <c:v>月体重減少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歩数入力シート!$A$7:$A$37</c15:sqref>
                        </c15:formulaRef>
                      </c:ext>
                    </c:extLst>
                    <c:numCache>
                      <c:formatCode>General</c:formatCode>
                      <c:ptCount val="31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歩数入力シート!$H$7:$H$37</c15:sqref>
                        </c15:formulaRef>
                      </c:ext>
                    </c:extLst>
                    <c:numCache>
                      <c:formatCode>0.0_ </c:formatCode>
                      <c:ptCount val="31"/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86-4F15-B16C-4331B2E02ED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10月歩数</c:v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99C-4A6D-8CB0-08E43254DB3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11月歩数</c:v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99C-4A6D-8CB0-08E43254DB3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v>10月速歩時間</c:v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</a:schemeClr>
                    </a:solidFill>
                    <a:ln w="952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99C-4A6D-8CB0-08E43254DB3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v>11月速歩時間</c:v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99C-4A6D-8CB0-08E43254DB3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3"/>
          <c:order val="1"/>
          <c:tx>
            <c:v>10月足穂時間</c:v>
          </c:tx>
          <c:spPr>
            <a:ln w="31750" cap="rnd">
              <a:solidFill>
                <a:srgbClr val="FF33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歩数入力シート!$A$7:$A$37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歩数入力シート!$E$7:$E$37</c:f>
              <c:numCache>
                <c:formatCode>#,##0_);[Red]\(#,##0\)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86-4F15-B16C-4331B2E02EDF}"/>
            </c:ext>
          </c:extLst>
        </c:ser>
        <c:ser>
          <c:idx val="8"/>
          <c:order val="3"/>
          <c:tx>
            <c:v>11月速歩時間</c:v>
          </c:tx>
          <c:spPr>
            <a:ln w="41275" cap="rnd">
              <a:solidFill>
                <a:schemeClr val="accent6">
                  <a:lumMod val="50000"/>
                </a:schemeClr>
              </a:solidFill>
              <a:round/>
              <a:headEnd type="none"/>
              <a:tailEnd type="none"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歩数入力シート!$N$7:$N$37</c:f>
              <c:numCache>
                <c:formatCode>#,##0_);[Red]\(#,##0\)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A0D-4551-9971-34C4DA3A5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411455"/>
        <c:axId val="1725417695"/>
      </c:lineChart>
      <c:catAx>
        <c:axId val="243947263"/>
        <c:scaling>
          <c:orientation val="minMax"/>
        </c:scaling>
        <c:delete val="0"/>
        <c:axPos val="b"/>
        <c:title>
          <c:tx>
            <c:rich>
              <a:bodyPr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速歩時間</a:t>
                </a:r>
              </a:p>
            </c:rich>
          </c:tx>
          <c:layout>
            <c:manualLayout>
              <c:xMode val="edge"/>
              <c:yMode val="edge"/>
              <c:x val="0.94147715873513504"/>
              <c:y val="0.427541010498687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722671"/>
        <c:crosses val="autoZero"/>
        <c:auto val="1"/>
        <c:lblAlgn val="ctr"/>
        <c:lblOffset val="100"/>
        <c:noMultiLvlLbl val="0"/>
      </c:catAx>
      <c:valAx>
        <c:axId val="203172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200"/>
                  <a:t>歩数</a:t>
                </a:r>
              </a:p>
            </c:rich>
          </c:tx>
          <c:layout>
            <c:manualLayout>
              <c:xMode val="edge"/>
              <c:yMode val="edge"/>
              <c:x val="1.8338107779220254E-2"/>
              <c:y val="0.378003896015502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43947263"/>
        <c:crosses val="autoZero"/>
        <c:crossBetween val="between"/>
      </c:valAx>
      <c:valAx>
        <c:axId val="1725417695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25411455"/>
        <c:crosses val="max"/>
        <c:crossBetween val="between"/>
      </c:valAx>
      <c:catAx>
        <c:axId val="17254114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5417695"/>
        <c:crosses val="autoZero"/>
        <c:auto val="1"/>
        <c:lblAlgn val="ctr"/>
        <c:lblOffset val="100"/>
        <c:noMultiLvlLbl val="0"/>
      </c:catAx>
      <c:spPr>
        <a:solidFill>
          <a:srgbClr val="FEF1E6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6127455002587269"/>
          <c:y val="0.77411398195375425"/>
          <c:w val="0.53994903241748837"/>
          <c:h val="0.197153647909162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rnd" cmpd="sng" algn="ctr">
      <a:solidFill>
        <a:schemeClr val="accent4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0</xdr:row>
      <xdr:rowOff>66675</xdr:rowOff>
    </xdr:from>
    <xdr:to>
      <xdr:col>9</xdr:col>
      <xdr:colOff>38834</xdr:colOff>
      <xdr:row>2</xdr:row>
      <xdr:rowOff>28575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66675"/>
          <a:ext cx="505558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10</xdr:col>
      <xdr:colOff>438150</xdr:colOff>
      <xdr:row>4</xdr:row>
      <xdr:rowOff>103790</xdr:rowOff>
    </xdr:from>
    <xdr:ext cx="1733551" cy="18196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48350" y="818165"/>
          <a:ext cx="1733551" cy="1819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1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70C0"/>
              </a:solidFill>
              <a:effectLst/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フジ日本健康保険組合</a:t>
          </a:r>
        </a:p>
      </xdr:txBody>
    </xdr:sp>
    <xdr:clientData/>
  </xdr:oneCellAnchor>
  <xdr:oneCellAnchor>
    <xdr:from>
      <xdr:col>0</xdr:col>
      <xdr:colOff>1</xdr:colOff>
      <xdr:row>0</xdr:row>
      <xdr:rowOff>0</xdr:rowOff>
    </xdr:from>
    <xdr:ext cx="2495550" cy="392415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" y="0"/>
          <a:ext cx="2495550" cy="39241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rgbClr val="0070C0"/>
              </a:solidFill>
              <a:effectLst>
                <a:reflection blurRad="101600" endPos="0" dir="5400000" sy="-100000" algn="bl" rotWithShape="0"/>
              </a:effectLst>
              <a:latin typeface="HGS教科書体" panose="02020600000000000000" pitchFamily="18" charset="-128"/>
            </a:rPr>
            <a:t>ウォーキングカード№</a:t>
          </a:r>
          <a:r>
            <a:rPr lang="en-US" altLang="ja-JP" sz="1800" b="0" i="0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solidFill>
                <a:srgbClr val="0070C0"/>
              </a:solidFill>
              <a:effectLst>
                <a:reflection blurRad="101600" endPos="0" dir="5400000" sy="-100000" algn="bl" rotWithShape="0"/>
              </a:effectLst>
              <a:latin typeface="HGS教科書体" panose="02020600000000000000" pitchFamily="18" charset="-128"/>
            </a:rPr>
            <a:t>61</a:t>
          </a:r>
          <a:endParaRPr lang="ja-JP" altLang="en-US" sz="1800" b="0" i="0" cap="all" spc="0" baseline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solidFill>
              <a:srgbClr val="0070C0"/>
            </a:solidFill>
            <a:effectLst>
              <a:reflection blurRad="101600" endPos="0" dir="5400000" sy="-100000" algn="bl" rotWithShape="0"/>
            </a:effectLst>
            <a:latin typeface="HGS教科書体" panose="02020600000000000000" pitchFamily="18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794</xdr:colOff>
      <xdr:row>41</xdr:row>
      <xdr:rowOff>54770</xdr:rowOff>
    </xdr:from>
    <xdr:to>
      <xdr:col>24</xdr:col>
      <xdr:colOff>940594</xdr:colOff>
      <xdr:row>66</xdr:row>
      <xdr:rowOff>103188</xdr:rowOff>
    </xdr:to>
    <xdr:graphicFrame macro="">
      <xdr:nvGraphicFramePr>
        <xdr:cNvPr id="2052" name="グラフ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</xdr:rowOff>
    </xdr:from>
    <xdr:to>
      <xdr:col>5</xdr:col>
      <xdr:colOff>177800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C25145-8C0E-4AD2-8D8D-9B992D68C13F}"/>
            </a:ext>
          </a:extLst>
        </xdr:cNvPr>
        <xdr:cNvSpPr txBox="1"/>
      </xdr:nvSpPr>
      <xdr:spPr>
        <a:xfrm>
          <a:off x="0" y="1"/>
          <a:ext cx="3206750" cy="704849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Ａ：普通の速さで歩いた歩数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Ｂ：速歩で歩いた時間（分）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kumimoji="1" lang="ja-JP" altLang="en-US" sz="18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250031</xdr:colOff>
      <xdr:row>0</xdr:row>
      <xdr:rowOff>107156</xdr:rowOff>
    </xdr:from>
    <xdr:to>
      <xdr:col>16</xdr:col>
      <xdr:colOff>658812</xdr:colOff>
      <xdr:row>1</xdr:row>
      <xdr:rowOff>71437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6FDBEA-40BD-D283-C3AE-D9B83A1EBB01}"/>
            </a:ext>
          </a:extLst>
        </xdr:cNvPr>
        <xdr:cNvSpPr txBox="1"/>
      </xdr:nvSpPr>
      <xdr:spPr>
        <a:xfrm>
          <a:off x="3274219" y="107156"/>
          <a:ext cx="8759031" cy="424656"/>
        </a:xfrm>
        <a:prstGeom prst="rect">
          <a:avLst/>
        </a:prstGeom>
        <a:solidFill>
          <a:srgbClr val="66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どちらか入力。ここに入力した数字が”提出用シート”に反映します</a:t>
          </a:r>
        </a:p>
      </xdr:txBody>
    </xdr:sp>
    <xdr:clientData/>
  </xdr:twoCellAnchor>
  <xdr:twoCellAnchor>
    <xdr:from>
      <xdr:col>19</xdr:col>
      <xdr:colOff>11906</xdr:colOff>
      <xdr:row>0</xdr:row>
      <xdr:rowOff>285752</xdr:rowOff>
    </xdr:from>
    <xdr:to>
      <xdr:col>27</xdr:col>
      <xdr:colOff>11908</xdr:colOff>
      <xdr:row>1</xdr:row>
      <xdr:rowOff>71437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7FF30C4-7010-D641-6AC3-6764B9498F69}"/>
            </a:ext>
          </a:extLst>
        </xdr:cNvPr>
        <xdr:cNvSpPr txBox="1"/>
      </xdr:nvSpPr>
      <xdr:spPr>
        <a:xfrm>
          <a:off x="15156656" y="285752"/>
          <a:ext cx="5619752" cy="2500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solidFill>
                <a:sysClr val="windowText" lastClr="000000"/>
              </a:solidFill>
              <a:latin typeface="+mj-ea"/>
              <a:ea typeface="+mj-ea"/>
            </a:rPr>
            <a:t>12</a:t>
          </a:r>
          <a:r>
            <a:rPr kumimoji="1" lang="ja-JP" altLang="en-US" sz="1200" b="1">
              <a:solidFill>
                <a:sysClr val="windowText" lastClr="000000"/>
              </a:solidFill>
              <a:latin typeface="+mj-ea"/>
              <a:ea typeface="+mj-ea"/>
            </a:rPr>
            <a:t>月は提出しないので、継続して記録したい方はご利用ください</a:t>
          </a:r>
        </a:p>
      </xdr:txBody>
    </xdr:sp>
    <xdr:clientData/>
  </xdr:twoCellAnchor>
  <xdr:twoCellAnchor>
    <xdr:from>
      <xdr:col>4</xdr:col>
      <xdr:colOff>464343</xdr:colOff>
      <xdr:row>0</xdr:row>
      <xdr:rowOff>107157</xdr:rowOff>
    </xdr:from>
    <xdr:to>
      <xdr:col>5</xdr:col>
      <xdr:colOff>178593</xdr:colOff>
      <xdr:row>1</xdr:row>
      <xdr:rowOff>71438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368BE103-E6EE-4BB8-8985-B158BD34CFF5}"/>
            </a:ext>
          </a:extLst>
        </xdr:cNvPr>
        <xdr:cNvSpPr/>
      </xdr:nvSpPr>
      <xdr:spPr>
        <a:xfrm>
          <a:off x="2988468" y="107157"/>
          <a:ext cx="488156" cy="428625"/>
        </a:xfrm>
        <a:prstGeom prst="rightBrace">
          <a:avLst>
            <a:gd name="adj1" fmla="val 25000"/>
            <a:gd name="adj2" fmla="val 50001"/>
          </a:avLst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40</xdr:row>
      <xdr:rowOff>120650</xdr:rowOff>
    </xdr:from>
    <xdr:to>
      <xdr:col>12</xdr:col>
      <xdr:colOff>694533</xdr:colOff>
      <xdr:row>66</xdr:row>
      <xdr:rowOff>63500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C23018B-24FD-43C7-5955-704FF7B8D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3"/>
  <sheetViews>
    <sheetView zoomScaleNormal="100" workbookViewId="0">
      <pane ySplit="9" topLeftCell="A10" activePane="bottomLeft" state="frozen"/>
      <selection pane="bottomLeft" activeCell="I55" sqref="I55"/>
    </sheetView>
  </sheetViews>
  <sheetFormatPr defaultColWidth="9" defaultRowHeight="13"/>
  <cols>
    <col min="1" max="1" width="5.26953125" style="2" customWidth="1"/>
    <col min="2" max="2" width="4.36328125" style="2" customWidth="1"/>
    <col min="3" max="4" width="9.6328125" style="2" customWidth="1"/>
    <col min="5" max="6" width="9.26953125" style="2" customWidth="1"/>
    <col min="7" max="7" width="4.90625" style="2" customWidth="1"/>
    <col min="8" max="8" width="4.7265625" style="2" bestFit="1" customWidth="1"/>
    <col min="9" max="9" width="4.36328125" style="2" customWidth="1"/>
    <col min="10" max="11" width="9.6328125" style="2" customWidth="1"/>
    <col min="12" max="13" width="9.08984375" style="2" customWidth="1"/>
    <col min="14" max="14" width="4.36328125" style="2" customWidth="1"/>
    <col min="15" max="15" width="11.26953125" style="2" bestFit="1" customWidth="1"/>
    <col min="16" max="16" width="11.453125" style="2" customWidth="1"/>
    <col min="17" max="17" width="8.36328125" style="2" customWidth="1"/>
    <col min="18" max="18" width="17.08984375" style="2" customWidth="1"/>
    <col min="19" max="19" width="25.08984375" style="2" customWidth="1"/>
    <col min="20" max="20" width="11.7265625" style="2" customWidth="1"/>
    <col min="21" max="21" width="8" style="2" customWidth="1"/>
    <col min="22" max="22" width="3.08984375" style="2" customWidth="1"/>
    <col min="23" max="23" width="6.36328125" style="2" customWidth="1"/>
    <col min="24" max="24" width="3.08984375" style="2" customWidth="1"/>
    <col min="25" max="25" width="2.6328125" style="2" customWidth="1"/>
    <col min="26" max="26" width="10.26953125" style="2" customWidth="1"/>
    <col min="27" max="27" width="9.08984375" style="2" customWidth="1"/>
    <col min="28" max="28" width="8.36328125" style="2" customWidth="1"/>
    <col min="29" max="29" width="12.08984375" style="2" customWidth="1"/>
    <col min="30" max="30" width="10.7265625" style="2" customWidth="1"/>
    <col min="31" max="31" width="9.90625" style="2" customWidth="1"/>
    <col min="32" max="16384" width="9" style="2"/>
  </cols>
  <sheetData>
    <row r="1" spans="1:28" ht="19">
      <c r="A1" s="1"/>
      <c r="B1" s="1"/>
      <c r="C1" s="1"/>
      <c r="D1" s="1"/>
      <c r="E1" s="1"/>
      <c r="F1" s="1"/>
      <c r="I1" s="110"/>
      <c r="J1" s="110"/>
      <c r="K1" s="113" t="s">
        <v>44</v>
      </c>
      <c r="L1" s="111"/>
      <c r="M1" s="111"/>
    </row>
    <row r="2" spans="1:28" ht="14.25" customHeight="1">
      <c r="A2" s="3"/>
      <c r="B2" s="3"/>
      <c r="C2" s="3"/>
      <c r="D2" s="3"/>
      <c r="E2" s="3"/>
      <c r="F2" s="3"/>
      <c r="G2" s="3"/>
      <c r="J2" s="11"/>
      <c r="K2" s="11"/>
    </row>
    <row r="3" spans="1:28" ht="6.75" customHeight="1">
      <c r="A3" s="3"/>
      <c r="B3" s="3"/>
      <c r="C3" s="3"/>
      <c r="D3" s="3"/>
      <c r="E3" s="3"/>
      <c r="F3" s="3"/>
      <c r="G3" s="3"/>
      <c r="J3" s="11"/>
      <c r="K3" s="11"/>
    </row>
    <row r="4" spans="1:28" ht="16.5" customHeight="1">
      <c r="A4" s="181" t="s">
        <v>31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</row>
    <row r="5" spans="1:28" ht="16.5" customHeight="1">
      <c r="A5" s="181" t="s">
        <v>26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28" ht="16.5" customHeight="1">
      <c r="A6" s="181" t="s">
        <v>27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28" ht="16.5">
      <c r="A7" s="197" t="s">
        <v>38</v>
      </c>
      <c r="B7" s="198"/>
      <c r="C7" s="198"/>
      <c r="D7" s="198"/>
      <c r="E7" s="198"/>
      <c r="F7" s="199"/>
      <c r="G7" s="31"/>
      <c r="H7" s="197" t="s">
        <v>39</v>
      </c>
      <c r="I7" s="198"/>
      <c r="J7" s="198"/>
      <c r="K7" s="198"/>
      <c r="L7" s="198"/>
      <c r="M7" s="199"/>
      <c r="N7" s="63"/>
      <c r="O7" s="64"/>
      <c r="P7" s="31"/>
      <c r="Z7" s="4"/>
      <c r="AA7" s="4"/>
      <c r="AB7" s="4"/>
    </row>
    <row r="8" spans="1:28" ht="34.5" customHeight="1">
      <c r="A8" s="201" t="s">
        <v>0</v>
      </c>
      <c r="B8" s="201" t="s">
        <v>1</v>
      </c>
      <c r="C8" s="203" t="s">
        <v>24</v>
      </c>
      <c r="D8" s="204"/>
      <c r="E8" s="205" t="s">
        <v>22</v>
      </c>
      <c r="F8" s="206"/>
      <c r="G8" s="31"/>
      <c r="H8" s="200" t="s">
        <v>0</v>
      </c>
      <c r="I8" s="201" t="s">
        <v>1</v>
      </c>
      <c r="J8" s="203" t="s">
        <v>24</v>
      </c>
      <c r="K8" s="204"/>
      <c r="L8" s="205" t="s">
        <v>22</v>
      </c>
      <c r="M8" s="206"/>
      <c r="N8" s="63"/>
      <c r="O8" s="64"/>
      <c r="P8" s="31"/>
      <c r="Z8" s="4"/>
      <c r="AA8" s="4"/>
      <c r="AB8" s="4"/>
    </row>
    <row r="9" spans="1:28" ht="16" customHeight="1">
      <c r="A9" s="202"/>
      <c r="B9" s="202"/>
      <c r="C9" s="86" t="s">
        <v>2</v>
      </c>
      <c r="D9" s="87" t="s">
        <v>3</v>
      </c>
      <c r="E9" s="88" t="s">
        <v>25</v>
      </c>
      <c r="F9" s="89" t="s">
        <v>3</v>
      </c>
      <c r="G9" s="32"/>
      <c r="H9" s="200"/>
      <c r="I9" s="202"/>
      <c r="J9" s="86" t="s">
        <v>2</v>
      </c>
      <c r="K9" s="87" t="s">
        <v>3</v>
      </c>
      <c r="L9" s="88" t="s">
        <v>25</v>
      </c>
      <c r="M9" s="89" t="s">
        <v>3</v>
      </c>
      <c r="N9" s="48"/>
      <c r="O9" s="48"/>
      <c r="P9" s="48"/>
    </row>
    <row r="10" spans="1:28" ht="15" customHeight="1">
      <c r="A10" s="58">
        <v>1</v>
      </c>
      <c r="B10" s="56" t="s">
        <v>12</v>
      </c>
      <c r="C10" s="114" t="str">
        <f>IF(歩数入力シート!C7="","",歩数入力シート!C7)</f>
        <v/>
      </c>
      <c r="D10" s="114" t="str">
        <f>IF(C10="","",C10)</f>
        <v/>
      </c>
      <c r="E10" s="115" t="str">
        <f>IF(歩数入力シート!E7="","",歩数入力シート!E7)</f>
        <v/>
      </c>
      <c r="F10" s="115" t="str">
        <f>IF(E10="","",E10)</f>
        <v/>
      </c>
      <c r="G10" s="73"/>
      <c r="H10" s="75">
        <v>1</v>
      </c>
      <c r="I10" s="74" t="s">
        <v>15</v>
      </c>
      <c r="J10" s="123" t="str">
        <f>IF(歩数入力シート!L7="","",歩数入力シート!L7)</f>
        <v/>
      </c>
      <c r="K10" s="114" t="str">
        <f>IF(J10="","",J10)</f>
        <v/>
      </c>
      <c r="L10" s="115" t="str">
        <f>IF(歩数入力シート!N7="","",歩数入力シート!N7)</f>
        <v/>
      </c>
      <c r="M10" s="115" t="str">
        <f>IF(L10="","",L10)</f>
        <v/>
      </c>
      <c r="N10" s="60"/>
      <c r="O10" s="61"/>
      <c r="P10" s="61"/>
    </row>
    <row r="11" spans="1:28" ht="15" customHeight="1">
      <c r="A11" s="59">
        <v>2</v>
      </c>
      <c r="B11" s="56" t="s">
        <v>13</v>
      </c>
      <c r="C11" s="116" t="str">
        <f>IF(歩数入力シート!C8="","",歩数入力シート!C8)</f>
        <v/>
      </c>
      <c r="D11" s="116" t="str">
        <f>IF(C11="","",D10+C11)</f>
        <v/>
      </c>
      <c r="E11" s="117" t="str">
        <f>IF(歩数入力シート!E8="","",歩数入力シート!E8)</f>
        <v/>
      </c>
      <c r="F11" s="117" t="str">
        <f>IF(E11="","",F10+E11)</f>
        <v/>
      </c>
      <c r="G11" s="73"/>
      <c r="H11" s="126">
        <v>2</v>
      </c>
      <c r="I11" s="127" t="s">
        <v>9</v>
      </c>
      <c r="J11" s="123" t="str">
        <f>IF(歩数入力シート!L8="","",歩数入力シート!L8)</f>
        <v/>
      </c>
      <c r="K11" s="116" t="str">
        <f>IF(J11="","",K10+J11)</f>
        <v/>
      </c>
      <c r="L11" s="117" t="str">
        <f>IF(歩数入力シート!N8="","",歩数入力シート!N8)</f>
        <v/>
      </c>
      <c r="M11" s="117" t="str">
        <f>IF(L11="","",M10+L11)</f>
        <v/>
      </c>
      <c r="N11" s="62"/>
      <c r="O11" s="61"/>
      <c r="P11" s="61"/>
      <c r="Q11" s="5"/>
      <c r="R11" s="6"/>
      <c r="V11" s="7"/>
      <c r="W11" s="7"/>
      <c r="X11" s="7"/>
      <c r="Y11" s="8"/>
    </row>
    <row r="12" spans="1:28" ht="15" customHeight="1">
      <c r="A12" s="59">
        <v>3</v>
      </c>
      <c r="B12" s="55" t="s">
        <v>14</v>
      </c>
      <c r="C12" s="116" t="str">
        <f>IF(歩数入力シート!C9="","",歩数入力シート!C9)</f>
        <v/>
      </c>
      <c r="D12" s="116" t="str">
        <f t="shared" ref="D12:D39" si="0">IF(C12="","",D11+C12)</f>
        <v/>
      </c>
      <c r="E12" s="117" t="str">
        <f>IF(歩数入力シート!E9="","",歩数入力シート!E9)</f>
        <v/>
      </c>
      <c r="F12" s="117" t="str">
        <f t="shared" ref="F12:F38" si="1">IF(E12="","",F11+E12)</f>
        <v/>
      </c>
      <c r="G12" s="73"/>
      <c r="H12" s="126">
        <v>3</v>
      </c>
      <c r="I12" s="127" t="s">
        <v>10</v>
      </c>
      <c r="J12" s="123" t="str">
        <f>IF(歩数入力シート!L9="","",歩数入力シート!L9)</f>
        <v/>
      </c>
      <c r="K12" s="116" t="str">
        <f t="shared" ref="K12:K40" si="2">IF(J12="","",K11+J12)</f>
        <v/>
      </c>
      <c r="L12" s="117" t="str">
        <f>IF(歩数入力シート!N9="","",歩数入力シート!N9)</f>
        <v/>
      </c>
      <c r="M12" s="117" t="str">
        <f t="shared" ref="M12:M38" si="3">IF(L12="","",M11+L12)</f>
        <v/>
      </c>
      <c r="N12" s="62"/>
      <c r="O12" s="61"/>
      <c r="P12" s="61"/>
      <c r="Q12" s="5"/>
      <c r="R12" s="6"/>
      <c r="S12" s="9"/>
      <c r="T12" s="9"/>
      <c r="U12" s="9"/>
      <c r="V12" s="9"/>
      <c r="W12" s="7"/>
      <c r="X12" s="7"/>
      <c r="Y12" s="10"/>
    </row>
    <row r="13" spans="1:28" ht="15" customHeight="1">
      <c r="A13" s="59">
        <v>4</v>
      </c>
      <c r="B13" s="56" t="s">
        <v>15</v>
      </c>
      <c r="C13" s="116" t="str">
        <f>IF(歩数入力シート!C10="","",歩数入力シート!C10)</f>
        <v/>
      </c>
      <c r="D13" s="116" t="str">
        <f t="shared" si="0"/>
        <v/>
      </c>
      <c r="E13" s="118" t="str">
        <f>IF(歩数入力シート!E10="","",歩数入力シート!E10)</f>
        <v/>
      </c>
      <c r="F13" s="118" t="str">
        <f t="shared" si="1"/>
        <v/>
      </c>
      <c r="G13" s="73"/>
      <c r="H13" s="75">
        <v>4</v>
      </c>
      <c r="I13" s="74" t="s">
        <v>11</v>
      </c>
      <c r="J13" s="123" t="str">
        <f>IF(歩数入力シート!L10="","",歩数入力シート!L10)</f>
        <v/>
      </c>
      <c r="K13" s="116" t="str">
        <f t="shared" si="2"/>
        <v/>
      </c>
      <c r="L13" s="118" t="str">
        <f>IF(歩数入力シート!N10="","",歩数入力シート!N10)</f>
        <v/>
      </c>
      <c r="M13" s="118" t="str">
        <f t="shared" si="3"/>
        <v/>
      </c>
      <c r="N13" s="62"/>
      <c r="O13" s="61"/>
      <c r="P13" s="61"/>
      <c r="Q13" s="5"/>
      <c r="R13" s="6"/>
      <c r="S13" s="4"/>
      <c r="T13" s="11"/>
      <c r="U13" s="12"/>
      <c r="V13" s="4"/>
      <c r="W13" s="7"/>
      <c r="X13" s="7"/>
      <c r="Y13" s="10"/>
      <c r="Z13" s="13"/>
    </row>
    <row r="14" spans="1:28" ht="15" customHeight="1">
      <c r="A14" s="124">
        <v>5</v>
      </c>
      <c r="B14" s="125" t="s">
        <v>9</v>
      </c>
      <c r="C14" s="116" t="str">
        <f>IF(歩数入力シート!C11="","",歩数入力シート!C11)</f>
        <v/>
      </c>
      <c r="D14" s="116" t="str">
        <f t="shared" si="0"/>
        <v/>
      </c>
      <c r="E14" s="118" t="str">
        <f>IF(歩数入力シート!E11="","",歩数入力シート!E11)</f>
        <v/>
      </c>
      <c r="F14" s="118" t="str">
        <f t="shared" si="1"/>
        <v/>
      </c>
      <c r="G14" s="73"/>
      <c r="H14" s="75">
        <v>5</v>
      </c>
      <c r="I14" s="74" t="s">
        <v>12</v>
      </c>
      <c r="J14" s="123" t="str">
        <f>IF(歩数入力シート!L11="","",歩数入力シート!L11)</f>
        <v/>
      </c>
      <c r="K14" s="116" t="str">
        <f t="shared" si="2"/>
        <v/>
      </c>
      <c r="L14" s="118" t="str">
        <f>IF(歩数入力シート!N11="","",歩数入力シート!N11)</f>
        <v/>
      </c>
      <c r="M14" s="118" t="str">
        <f t="shared" si="3"/>
        <v/>
      </c>
      <c r="N14" s="62"/>
      <c r="O14" s="61"/>
      <c r="P14" s="61"/>
      <c r="Q14" s="5"/>
      <c r="R14" s="6"/>
      <c r="S14" s="4"/>
      <c r="T14" s="11"/>
      <c r="U14" s="12"/>
      <c r="V14" s="4"/>
      <c r="W14" s="7"/>
      <c r="X14" s="7"/>
      <c r="Y14" s="10"/>
      <c r="Z14" s="14"/>
    </row>
    <row r="15" spans="1:28" ht="15" customHeight="1">
      <c r="A15" s="59">
        <v>6</v>
      </c>
      <c r="B15" s="55" t="s">
        <v>10</v>
      </c>
      <c r="C15" s="116" t="str">
        <f>IF(歩数入力シート!C12="","",歩数入力シート!C12)</f>
        <v/>
      </c>
      <c r="D15" s="116" t="str">
        <f t="shared" si="0"/>
        <v/>
      </c>
      <c r="E15" s="118" t="str">
        <f>IF(歩数入力シート!E12="","",歩数入力シート!E12)</f>
        <v/>
      </c>
      <c r="F15" s="118" t="str">
        <f t="shared" si="1"/>
        <v/>
      </c>
      <c r="G15" s="73"/>
      <c r="H15" s="75">
        <v>6</v>
      </c>
      <c r="I15" s="74" t="s">
        <v>13</v>
      </c>
      <c r="J15" s="123" t="str">
        <f>IF(歩数入力シート!L12="","",歩数入力シート!L12)</f>
        <v/>
      </c>
      <c r="K15" s="116" t="str">
        <f t="shared" si="2"/>
        <v/>
      </c>
      <c r="L15" s="118" t="str">
        <f>IF(歩数入力シート!N12="","",歩数入力シート!N12)</f>
        <v/>
      </c>
      <c r="M15" s="118" t="str">
        <f t="shared" si="3"/>
        <v/>
      </c>
      <c r="N15" s="62"/>
      <c r="O15" s="61"/>
      <c r="P15" s="61"/>
      <c r="Q15" s="5"/>
      <c r="R15" s="6"/>
      <c r="S15" s="4"/>
      <c r="T15" s="11"/>
      <c r="U15" s="12"/>
      <c r="V15" s="4"/>
      <c r="W15" s="7"/>
      <c r="X15" s="7"/>
      <c r="Y15" s="10"/>
      <c r="Z15" s="14"/>
    </row>
    <row r="16" spans="1:28" ht="15" customHeight="1">
      <c r="A16" s="59">
        <v>7</v>
      </c>
      <c r="B16" s="55" t="s">
        <v>11</v>
      </c>
      <c r="C16" s="116" t="str">
        <f>IF(歩数入力シート!C13="","",歩数入力シート!C13)</f>
        <v/>
      </c>
      <c r="D16" s="116" t="str">
        <f t="shared" si="0"/>
        <v/>
      </c>
      <c r="E16" s="118" t="str">
        <f>IF(歩数入力シート!E13="","",歩数入力シート!E13)</f>
        <v/>
      </c>
      <c r="F16" s="118" t="str">
        <f t="shared" si="1"/>
        <v/>
      </c>
      <c r="G16" s="73"/>
      <c r="H16" s="75">
        <v>7</v>
      </c>
      <c r="I16" s="74" t="s">
        <v>14</v>
      </c>
      <c r="J16" s="123" t="str">
        <f>IF(歩数入力シート!L13="","",歩数入力シート!L13)</f>
        <v/>
      </c>
      <c r="K16" s="116" t="str">
        <f t="shared" si="2"/>
        <v/>
      </c>
      <c r="L16" s="118" t="str">
        <f>IF(歩数入力シート!N13="","",歩数入力シート!N13)</f>
        <v/>
      </c>
      <c r="M16" s="118" t="str">
        <f t="shared" si="3"/>
        <v/>
      </c>
      <c r="N16" s="62"/>
      <c r="O16" s="61"/>
      <c r="P16" s="61"/>
      <c r="Q16" s="5"/>
      <c r="R16" s="15"/>
      <c r="S16" s="4"/>
      <c r="T16" s="11"/>
      <c r="U16" s="12"/>
      <c r="V16" s="4"/>
      <c r="W16" s="16"/>
      <c r="X16" s="16"/>
      <c r="Y16" s="10"/>
      <c r="Z16" s="14"/>
    </row>
    <row r="17" spans="1:26" ht="15" customHeight="1">
      <c r="A17" s="59">
        <v>8</v>
      </c>
      <c r="B17" s="56" t="s">
        <v>12</v>
      </c>
      <c r="C17" s="116" t="str">
        <f>IF(歩数入力シート!C14="","",歩数入力シート!C14)</f>
        <v/>
      </c>
      <c r="D17" s="116" t="str">
        <f t="shared" si="0"/>
        <v/>
      </c>
      <c r="E17" s="118" t="str">
        <f>IF(歩数入力シート!E14="","",歩数入力シート!E14)</f>
        <v/>
      </c>
      <c r="F17" s="118" t="str">
        <f t="shared" si="1"/>
        <v/>
      </c>
      <c r="G17" s="73"/>
      <c r="H17" s="75">
        <v>8</v>
      </c>
      <c r="I17" s="74" t="s">
        <v>15</v>
      </c>
      <c r="J17" s="123" t="str">
        <f>IF(歩数入力シート!L14="","",歩数入力シート!L14)</f>
        <v/>
      </c>
      <c r="K17" s="116" t="str">
        <f t="shared" si="2"/>
        <v/>
      </c>
      <c r="L17" s="118" t="str">
        <f>IF(歩数入力シート!N14="","",歩数入力シート!N14)</f>
        <v/>
      </c>
      <c r="M17" s="118" t="str">
        <f t="shared" si="3"/>
        <v/>
      </c>
      <c r="N17" s="60"/>
      <c r="O17" s="61"/>
      <c r="P17" s="61"/>
      <c r="Q17" s="5"/>
      <c r="R17" s="6"/>
      <c r="S17" s="4"/>
      <c r="T17" s="11"/>
      <c r="U17" s="12"/>
      <c r="V17" s="4"/>
      <c r="W17" s="7"/>
      <c r="X17" s="7"/>
      <c r="Y17" s="10"/>
      <c r="Z17" s="14"/>
    </row>
    <row r="18" spans="1:26" ht="15" customHeight="1">
      <c r="A18" s="59">
        <v>9</v>
      </c>
      <c r="B18" s="55" t="s">
        <v>13</v>
      </c>
      <c r="C18" s="116" t="str">
        <f>IF(歩数入力シート!C15="","",歩数入力シート!C15)</f>
        <v/>
      </c>
      <c r="D18" s="116" t="str">
        <f t="shared" si="0"/>
        <v/>
      </c>
      <c r="E18" s="118" t="str">
        <f>IF(歩数入力シート!E15="","",歩数入力シート!E15)</f>
        <v/>
      </c>
      <c r="F18" s="118" t="str">
        <f t="shared" si="1"/>
        <v/>
      </c>
      <c r="G18" s="73"/>
      <c r="H18" s="126">
        <v>9</v>
      </c>
      <c r="I18" s="127" t="s">
        <v>9</v>
      </c>
      <c r="J18" s="123" t="str">
        <f>IF(歩数入力シート!L15="","",歩数入力シート!L15)</f>
        <v/>
      </c>
      <c r="K18" s="116" t="str">
        <f t="shared" si="2"/>
        <v/>
      </c>
      <c r="L18" s="118" t="str">
        <f>IF(歩数入力シート!N15="","",歩数入力シート!N15)</f>
        <v/>
      </c>
      <c r="M18" s="118" t="str">
        <f t="shared" si="3"/>
        <v/>
      </c>
      <c r="N18" s="62"/>
      <c r="O18" s="61"/>
      <c r="P18" s="61"/>
      <c r="Q18" s="5"/>
      <c r="R18" s="6"/>
      <c r="S18" s="4"/>
      <c r="T18" s="11"/>
      <c r="U18" s="12"/>
      <c r="V18" s="4"/>
      <c r="W18" s="7"/>
      <c r="X18" s="7"/>
      <c r="Y18" s="10"/>
      <c r="Z18" s="14"/>
    </row>
    <row r="19" spans="1:26" ht="15" customHeight="1">
      <c r="A19" s="59">
        <v>10</v>
      </c>
      <c r="B19" s="56" t="s">
        <v>14</v>
      </c>
      <c r="C19" s="116" t="str">
        <f>IF(歩数入力シート!C16="","",歩数入力シート!C16)</f>
        <v/>
      </c>
      <c r="D19" s="116" t="str">
        <f t="shared" si="0"/>
        <v/>
      </c>
      <c r="E19" s="118" t="str">
        <f>IF(歩数入力シート!E16="","",歩数入力シート!E16)</f>
        <v/>
      </c>
      <c r="F19" s="118" t="str">
        <f t="shared" si="1"/>
        <v/>
      </c>
      <c r="G19" s="73"/>
      <c r="H19" s="75">
        <v>10</v>
      </c>
      <c r="I19" s="74" t="s">
        <v>10</v>
      </c>
      <c r="J19" s="123" t="str">
        <f>IF(歩数入力シート!L16="","",歩数入力シート!L16)</f>
        <v/>
      </c>
      <c r="K19" s="116" t="str">
        <f t="shared" si="2"/>
        <v/>
      </c>
      <c r="L19" s="118" t="str">
        <f>IF(歩数入力シート!N16="","",歩数入力シート!N16)</f>
        <v/>
      </c>
      <c r="M19" s="118" t="str">
        <f t="shared" si="3"/>
        <v/>
      </c>
      <c r="N19" s="62"/>
      <c r="O19" s="61"/>
      <c r="P19" s="61"/>
      <c r="Q19" s="5"/>
      <c r="R19" s="6"/>
      <c r="S19" s="4"/>
      <c r="T19" s="11"/>
      <c r="U19" s="12"/>
      <c r="V19" s="4"/>
      <c r="W19" s="7"/>
      <c r="X19" s="7"/>
      <c r="Y19" s="10"/>
      <c r="Z19" s="14"/>
    </row>
    <row r="20" spans="1:26" ht="15" customHeight="1">
      <c r="A20" s="58">
        <v>11</v>
      </c>
      <c r="B20" s="56" t="s">
        <v>15</v>
      </c>
      <c r="C20" s="116" t="str">
        <f>IF(歩数入力シート!C17="","",歩数入力シート!C17)</f>
        <v/>
      </c>
      <c r="D20" s="116" t="str">
        <f t="shared" si="0"/>
        <v/>
      </c>
      <c r="E20" s="118" t="str">
        <f>IF(歩数入力シート!E17="","",歩数入力シート!E17)</f>
        <v/>
      </c>
      <c r="F20" s="118" t="str">
        <f t="shared" si="1"/>
        <v/>
      </c>
      <c r="G20" s="73"/>
      <c r="H20" s="75">
        <v>11</v>
      </c>
      <c r="I20" s="74" t="s">
        <v>11</v>
      </c>
      <c r="J20" s="123" t="str">
        <f>IF(歩数入力シート!L17="","",歩数入力シート!L17)</f>
        <v/>
      </c>
      <c r="K20" s="116" t="str">
        <f t="shared" si="2"/>
        <v/>
      </c>
      <c r="L20" s="118" t="str">
        <f>IF(歩数入力シート!N17="","",歩数入力シート!N17)</f>
        <v/>
      </c>
      <c r="M20" s="118" t="str">
        <f t="shared" si="3"/>
        <v/>
      </c>
      <c r="N20" s="62"/>
      <c r="O20" s="61"/>
      <c r="P20" s="61"/>
      <c r="Q20" s="5"/>
      <c r="R20" s="6"/>
      <c r="S20" s="4"/>
      <c r="T20" s="11"/>
      <c r="U20" s="12"/>
      <c r="V20" s="4"/>
      <c r="W20" s="7"/>
      <c r="X20" s="7"/>
      <c r="Y20" s="10"/>
      <c r="Z20" s="14"/>
    </row>
    <row r="21" spans="1:26" ht="15" customHeight="1">
      <c r="A21" s="124">
        <v>12</v>
      </c>
      <c r="B21" s="125" t="s">
        <v>9</v>
      </c>
      <c r="C21" s="116" t="str">
        <f>IF(歩数入力シート!C18="","",歩数入力シート!C18)</f>
        <v/>
      </c>
      <c r="D21" s="116" t="str">
        <f t="shared" si="0"/>
        <v/>
      </c>
      <c r="E21" s="118" t="str">
        <f>IF(歩数入力シート!E18="","",歩数入力シート!E18)</f>
        <v/>
      </c>
      <c r="F21" s="118" t="str">
        <f t="shared" si="1"/>
        <v/>
      </c>
      <c r="G21" s="73"/>
      <c r="H21" s="75">
        <v>12</v>
      </c>
      <c r="I21" s="74" t="s">
        <v>12</v>
      </c>
      <c r="J21" s="123" t="str">
        <f>IF(歩数入力シート!L18="","",歩数入力シート!L18)</f>
        <v/>
      </c>
      <c r="K21" s="116" t="str">
        <f t="shared" si="2"/>
        <v/>
      </c>
      <c r="L21" s="118" t="str">
        <f>IF(歩数入力シート!N18="","",歩数入力シート!N18)</f>
        <v/>
      </c>
      <c r="M21" s="118" t="str">
        <f t="shared" si="3"/>
        <v/>
      </c>
      <c r="N21" s="62"/>
      <c r="O21" s="61"/>
      <c r="P21" s="61"/>
      <c r="Q21" s="5"/>
      <c r="R21" s="6"/>
      <c r="S21" s="4"/>
      <c r="T21" s="11"/>
      <c r="U21" s="12"/>
      <c r="V21" s="4"/>
      <c r="W21" s="7"/>
      <c r="X21" s="7"/>
      <c r="Y21" s="10"/>
      <c r="Z21" s="14"/>
    </row>
    <row r="22" spans="1:26" ht="15" customHeight="1">
      <c r="A22" s="126">
        <v>13</v>
      </c>
      <c r="B22" s="127" t="s">
        <v>10</v>
      </c>
      <c r="C22" s="116" t="str">
        <f>IF(歩数入力シート!C19="","",歩数入力シート!C19)</f>
        <v/>
      </c>
      <c r="D22" s="116" t="str">
        <f t="shared" si="0"/>
        <v/>
      </c>
      <c r="E22" s="118" t="str">
        <f>IF(歩数入力シート!E19="","",歩数入力シート!E19)</f>
        <v/>
      </c>
      <c r="F22" s="118" t="str">
        <f t="shared" si="1"/>
        <v/>
      </c>
      <c r="G22" s="73"/>
      <c r="H22" s="75">
        <v>13</v>
      </c>
      <c r="I22" s="74" t="s">
        <v>13</v>
      </c>
      <c r="J22" s="123" t="str">
        <f>IF(歩数入力シート!L19="","",歩数入力シート!L19)</f>
        <v/>
      </c>
      <c r="K22" s="116" t="str">
        <f t="shared" si="2"/>
        <v/>
      </c>
      <c r="L22" s="118" t="str">
        <f>IF(歩数入力シート!N19="","",歩数入力シート!N19)</f>
        <v/>
      </c>
      <c r="M22" s="118" t="str">
        <f t="shared" si="3"/>
        <v/>
      </c>
      <c r="N22" s="62"/>
      <c r="O22" s="61"/>
      <c r="P22" s="61"/>
      <c r="Q22" s="5"/>
      <c r="R22" s="15"/>
      <c r="S22" s="4"/>
      <c r="T22" s="11"/>
      <c r="U22" s="12"/>
      <c r="V22" s="4"/>
      <c r="W22" s="16"/>
      <c r="X22" s="16"/>
      <c r="Y22" s="11"/>
      <c r="Z22" s="14"/>
    </row>
    <row r="23" spans="1:26" ht="15" customHeight="1">
      <c r="A23" s="59">
        <v>14</v>
      </c>
      <c r="B23" s="55" t="s">
        <v>11</v>
      </c>
      <c r="C23" s="116" t="str">
        <f>IF(歩数入力シート!C20="","",歩数入力シート!C20)</f>
        <v/>
      </c>
      <c r="D23" s="116" t="str">
        <f t="shared" si="0"/>
        <v/>
      </c>
      <c r="E23" s="118" t="str">
        <f>IF(歩数入力シート!E20="","",歩数入力シート!E20)</f>
        <v/>
      </c>
      <c r="F23" s="118" t="str">
        <f t="shared" si="1"/>
        <v/>
      </c>
      <c r="G23" s="73"/>
      <c r="H23" s="75">
        <v>14</v>
      </c>
      <c r="I23" s="74" t="s">
        <v>14</v>
      </c>
      <c r="J23" s="123" t="str">
        <f>IF(歩数入力シート!L20="","",歩数入力シート!L20)</f>
        <v/>
      </c>
      <c r="K23" s="116" t="str">
        <f t="shared" si="2"/>
        <v/>
      </c>
      <c r="L23" s="118" t="str">
        <f>IF(歩数入力シート!N20="","",歩数入力シート!N20)</f>
        <v/>
      </c>
      <c r="M23" s="118" t="str">
        <f t="shared" si="3"/>
        <v/>
      </c>
      <c r="N23" s="62"/>
      <c r="O23" s="61"/>
      <c r="P23" s="61"/>
      <c r="Q23" s="5"/>
      <c r="R23" s="6"/>
      <c r="S23" s="4"/>
      <c r="T23" s="11"/>
      <c r="U23" s="12"/>
      <c r="V23" s="4"/>
      <c r="W23" s="7"/>
      <c r="X23" s="7"/>
      <c r="Y23" s="11"/>
      <c r="Z23" s="14"/>
    </row>
    <row r="24" spans="1:26" ht="15" customHeight="1">
      <c r="A24" s="59">
        <v>15</v>
      </c>
      <c r="B24" s="55" t="s">
        <v>12</v>
      </c>
      <c r="C24" s="116" t="str">
        <f>IF(歩数入力シート!C21="","",歩数入力シート!C21)</f>
        <v/>
      </c>
      <c r="D24" s="116" t="str">
        <f t="shared" si="0"/>
        <v/>
      </c>
      <c r="E24" s="118" t="str">
        <f>IF(歩数入力シート!E21="","",歩数入力シート!E21)</f>
        <v/>
      </c>
      <c r="F24" s="118" t="str">
        <f t="shared" si="1"/>
        <v/>
      </c>
      <c r="G24" s="73"/>
      <c r="H24" s="75">
        <v>15</v>
      </c>
      <c r="I24" s="74" t="s">
        <v>15</v>
      </c>
      <c r="J24" s="123" t="str">
        <f>IF(歩数入力シート!L21="","",歩数入力シート!L21)</f>
        <v/>
      </c>
      <c r="K24" s="116" t="str">
        <f t="shared" si="2"/>
        <v/>
      </c>
      <c r="L24" s="118" t="str">
        <f>IF(歩数入力シート!N21="","",歩数入力シート!N21)</f>
        <v/>
      </c>
      <c r="M24" s="118" t="str">
        <f t="shared" si="3"/>
        <v/>
      </c>
      <c r="N24" s="60"/>
      <c r="O24" s="61"/>
      <c r="P24" s="61"/>
      <c r="Q24" s="5"/>
      <c r="R24" s="15"/>
      <c r="S24" s="4"/>
      <c r="T24" s="11"/>
      <c r="U24" s="12"/>
      <c r="V24" s="4"/>
      <c r="W24" s="16"/>
      <c r="X24" s="16"/>
      <c r="Y24" s="11"/>
      <c r="Z24" s="14"/>
    </row>
    <row r="25" spans="1:26" ht="15" customHeight="1">
      <c r="A25" s="59">
        <v>16</v>
      </c>
      <c r="B25" s="56" t="s">
        <v>13</v>
      </c>
      <c r="C25" s="116" t="str">
        <f>IF(歩数入力シート!C22="","",歩数入力シート!C22)</f>
        <v/>
      </c>
      <c r="D25" s="116" t="str">
        <f t="shared" si="0"/>
        <v/>
      </c>
      <c r="E25" s="118" t="str">
        <f>IF(歩数入力シート!E22="","",歩数入力シート!E22)</f>
        <v/>
      </c>
      <c r="F25" s="118" t="str">
        <f t="shared" si="1"/>
        <v/>
      </c>
      <c r="G25" s="73"/>
      <c r="H25" s="126">
        <v>16</v>
      </c>
      <c r="I25" s="127" t="s">
        <v>9</v>
      </c>
      <c r="J25" s="123" t="str">
        <f>IF(歩数入力シート!L22="","",歩数入力シート!L22)</f>
        <v/>
      </c>
      <c r="K25" s="116" t="str">
        <f t="shared" si="2"/>
        <v/>
      </c>
      <c r="L25" s="118" t="str">
        <f>IF(歩数入力シート!N22="","",歩数入力シート!N22)</f>
        <v/>
      </c>
      <c r="M25" s="118" t="str">
        <f t="shared" si="3"/>
        <v/>
      </c>
      <c r="N25" s="62"/>
      <c r="O25" s="61"/>
      <c r="P25" s="61"/>
      <c r="Q25" s="5"/>
      <c r="R25" s="6"/>
      <c r="S25" s="4"/>
      <c r="T25" s="11"/>
      <c r="U25" s="12"/>
      <c r="V25" s="4"/>
      <c r="W25" s="16"/>
      <c r="X25" s="16"/>
    </row>
    <row r="26" spans="1:26" ht="15" customHeight="1">
      <c r="A26" s="59">
        <v>17</v>
      </c>
      <c r="B26" s="56" t="s">
        <v>14</v>
      </c>
      <c r="C26" s="116" t="str">
        <f>IF(歩数入力シート!C23="","",歩数入力シート!C23)</f>
        <v/>
      </c>
      <c r="D26" s="116" t="str">
        <f t="shared" si="0"/>
        <v/>
      </c>
      <c r="E26" s="118" t="str">
        <f>IF(歩数入力シート!E23="","",歩数入力シート!E23)</f>
        <v/>
      </c>
      <c r="F26" s="118" t="str">
        <f t="shared" si="1"/>
        <v/>
      </c>
      <c r="G26" s="73"/>
      <c r="H26" s="75">
        <v>17</v>
      </c>
      <c r="I26" s="74" t="s">
        <v>10</v>
      </c>
      <c r="J26" s="123" t="str">
        <f>IF(歩数入力シート!L23="","",歩数入力シート!L23)</f>
        <v/>
      </c>
      <c r="K26" s="116" t="str">
        <f t="shared" si="2"/>
        <v/>
      </c>
      <c r="L26" s="118" t="str">
        <f>IF(歩数入力シート!N23="","",歩数入力シート!N23)</f>
        <v/>
      </c>
      <c r="M26" s="118" t="str">
        <f t="shared" si="3"/>
        <v/>
      </c>
      <c r="N26" s="62"/>
      <c r="O26" s="61"/>
      <c r="P26" s="61"/>
      <c r="Q26" s="5"/>
      <c r="R26" s="6"/>
      <c r="V26" s="16"/>
      <c r="W26" s="16"/>
      <c r="X26" s="16"/>
    </row>
    <row r="27" spans="1:26" ht="15" customHeight="1">
      <c r="A27" s="59">
        <v>18</v>
      </c>
      <c r="B27" s="55" t="s">
        <v>15</v>
      </c>
      <c r="C27" s="116" t="str">
        <f>IF(歩数入力シート!C24="","",歩数入力シート!C24)</f>
        <v/>
      </c>
      <c r="D27" s="116" t="str">
        <f t="shared" si="0"/>
        <v/>
      </c>
      <c r="E27" s="118" t="str">
        <f>IF(歩数入力シート!E24="","",歩数入力シート!E24)</f>
        <v/>
      </c>
      <c r="F27" s="118" t="str">
        <f t="shared" si="1"/>
        <v/>
      </c>
      <c r="G27" s="73"/>
      <c r="H27" s="75">
        <v>18</v>
      </c>
      <c r="I27" s="74" t="s">
        <v>11</v>
      </c>
      <c r="J27" s="123" t="str">
        <f>IF(歩数入力シート!L24="","",歩数入力シート!L24)</f>
        <v/>
      </c>
      <c r="K27" s="116" t="str">
        <f t="shared" si="2"/>
        <v/>
      </c>
      <c r="L27" s="118" t="str">
        <f>IF(歩数入力シート!N24="","",歩数入力シート!N24)</f>
        <v/>
      </c>
      <c r="M27" s="118" t="str">
        <f t="shared" si="3"/>
        <v/>
      </c>
      <c r="N27" s="62"/>
      <c r="O27" s="61"/>
      <c r="P27" s="61"/>
      <c r="Q27" s="5"/>
      <c r="R27" s="6"/>
      <c r="S27" s="7"/>
      <c r="T27" s="16"/>
      <c r="U27" s="16"/>
      <c r="V27" s="16"/>
      <c r="W27" s="16"/>
      <c r="X27" s="16"/>
    </row>
    <row r="28" spans="1:26" ht="15" customHeight="1">
      <c r="A28" s="124">
        <v>19</v>
      </c>
      <c r="B28" s="125" t="s">
        <v>9</v>
      </c>
      <c r="C28" s="116" t="str">
        <f>IF(歩数入力シート!C25="","",歩数入力シート!C25)</f>
        <v/>
      </c>
      <c r="D28" s="116" t="str">
        <f t="shared" si="0"/>
        <v/>
      </c>
      <c r="E28" s="118" t="str">
        <f>IF(歩数入力シート!E25="","",歩数入力シート!E25)</f>
        <v/>
      </c>
      <c r="F28" s="118" t="str">
        <f t="shared" si="1"/>
        <v/>
      </c>
      <c r="G28" s="73"/>
      <c r="H28" s="75">
        <v>19</v>
      </c>
      <c r="I28" s="74" t="s">
        <v>12</v>
      </c>
      <c r="J28" s="123" t="str">
        <f>IF(歩数入力シート!L25="","",歩数入力シート!L25)</f>
        <v/>
      </c>
      <c r="K28" s="116" t="str">
        <f t="shared" si="2"/>
        <v/>
      </c>
      <c r="L28" s="118" t="str">
        <f>IF(歩数入力シート!N25="","",歩数入力シート!N25)</f>
        <v/>
      </c>
      <c r="M28" s="118" t="str">
        <f t="shared" si="3"/>
        <v/>
      </c>
      <c r="N28" s="62"/>
      <c r="O28" s="61"/>
      <c r="P28" s="61"/>
      <c r="Q28" s="5"/>
      <c r="R28" s="6"/>
      <c r="V28" s="16"/>
      <c r="W28" s="16"/>
      <c r="X28" s="16"/>
    </row>
    <row r="29" spans="1:26" ht="15" customHeight="1">
      <c r="A29" s="59">
        <v>20</v>
      </c>
      <c r="B29" s="56" t="s">
        <v>10</v>
      </c>
      <c r="C29" s="116" t="str">
        <f>IF(歩数入力シート!C26="","",歩数入力シート!C26)</f>
        <v/>
      </c>
      <c r="D29" s="116" t="str">
        <f t="shared" si="0"/>
        <v/>
      </c>
      <c r="E29" s="118" t="str">
        <f>IF(歩数入力シート!E26="","",歩数入力シート!E26)</f>
        <v/>
      </c>
      <c r="F29" s="118" t="str">
        <f t="shared" si="1"/>
        <v/>
      </c>
      <c r="G29" s="73"/>
      <c r="H29" s="75">
        <v>20</v>
      </c>
      <c r="I29" s="74" t="s">
        <v>13</v>
      </c>
      <c r="J29" s="123" t="str">
        <f>IF(歩数入力シート!L26="","",歩数入力シート!L26)</f>
        <v/>
      </c>
      <c r="K29" s="116" t="str">
        <f t="shared" si="2"/>
        <v/>
      </c>
      <c r="L29" s="118" t="str">
        <f>IF(歩数入力シート!N26="","",歩数入力シート!N26)</f>
        <v/>
      </c>
      <c r="M29" s="118" t="str">
        <f t="shared" si="3"/>
        <v/>
      </c>
      <c r="N29" s="62"/>
      <c r="O29" s="61"/>
      <c r="P29" s="61"/>
      <c r="Q29" s="5"/>
    </row>
    <row r="30" spans="1:26" ht="15" customHeight="1">
      <c r="A30" s="59">
        <v>21</v>
      </c>
      <c r="B30" s="55" t="s">
        <v>11</v>
      </c>
      <c r="C30" s="116" t="str">
        <f>IF(歩数入力シート!C27="","",歩数入力シート!C27)</f>
        <v/>
      </c>
      <c r="D30" s="116" t="str">
        <f t="shared" si="0"/>
        <v/>
      </c>
      <c r="E30" s="118" t="str">
        <f>IF(歩数入力シート!E27="","",歩数入力シート!E27)</f>
        <v/>
      </c>
      <c r="F30" s="118" t="str">
        <f t="shared" si="1"/>
        <v/>
      </c>
      <c r="G30" s="73"/>
      <c r="H30" s="75">
        <v>21</v>
      </c>
      <c r="I30" s="74" t="s">
        <v>14</v>
      </c>
      <c r="J30" s="123" t="str">
        <f>IF(歩数入力シート!L27="","",歩数入力シート!L27)</f>
        <v/>
      </c>
      <c r="K30" s="116" t="str">
        <f t="shared" si="2"/>
        <v/>
      </c>
      <c r="L30" s="118" t="str">
        <f>IF(歩数入力シート!N27="","",歩数入力シート!N27)</f>
        <v/>
      </c>
      <c r="M30" s="118" t="str">
        <f t="shared" si="3"/>
        <v/>
      </c>
      <c r="N30" s="62"/>
      <c r="O30" s="61"/>
      <c r="P30" s="61"/>
      <c r="Q30" s="5"/>
    </row>
    <row r="31" spans="1:26" ht="15" customHeight="1">
      <c r="A31" s="59">
        <v>22</v>
      </c>
      <c r="B31" s="56" t="s">
        <v>12</v>
      </c>
      <c r="C31" s="116" t="str">
        <f>IF(歩数入力シート!C28="","",歩数入力シート!C28)</f>
        <v/>
      </c>
      <c r="D31" s="116" t="str">
        <f t="shared" si="0"/>
        <v/>
      </c>
      <c r="E31" s="118" t="str">
        <f>IF(歩数入力シート!E28="","",歩数入力シート!E28)</f>
        <v/>
      </c>
      <c r="F31" s="118" t="str">
        <f t="shared" si="1"/>
        <v/>
      </c>
      <c r="G31" s="73"/>
      <c r="H31" s="75">
        <v>22</v>
      </c>
      <c r="I31" s="74" t="s">
        <v>15</v>
      </c>
      <c r="J31" s="123" t="str">
        <f>IF(歩数入力シート!L28="","",歩数入力シート!L28)</f>
        <v/>
      </c>
      <c r="K31" s="116" t="str">
        <f t="shared" si="2"/>
        <v/>
      </c>
      <c r="L31" s="118" t="str">
        <f>IF(歩数入力シート!N28="","",歩数入力シート!N28)</f>
        <v/>
      </c>
      <c r="M31" s="118" t="str">
        <f t="shared" si="3"/>
        <v/>
      </c>
      <c r="N31" s="60"/>
      <c r="O31" s="61"/>
      <c r="P31" s="61"/>
      <c r="Q31" s="5"/>
    </row>
    <row r="32" spans="1:26" ht="15" customHeight="1">
      <c r="A32" s="59">
        <v>23</v>
      </c>
      <c r="B32" s="56" t="s">
        <v>13</v>
      </c>
      <c r="C32" s="116" t="str">
        <f>IF(歩数入力シート!C29="","",歩数入力シート!C29)</f>
        <v/>
      </c>
      <c r="D32" s="116" t="str">
        <f t="shared" si="0"/>
        <v/>
      </c>
      <c r="E32" s="118" t="str">
        <f>IF(歩数入力シート!E29="","",歩数入力シート!E29)</f>
        <v/>
      </c>
      <c r="F32" s="118" t="str">
        <f t="shared" si="1"/>
        <v/>
      </c>
      <c r="G32" s="73"/>
      <c r="H32" s="126">
        <v>23</v>
      </c>
      <c r="I32" s="127" t="s">
        <v>9</v>
      </c>
      <c r="J32" s="123" t="str">
        <f>IF(歩数入力シート!L29="","",歩数入力シート!L29)</f>
        <v/>
      </c>
      <c r="K32" s="116" t="str">
        <f>IF(J32="","",K31+J32)</f>
        <v/>
      </c>
      <c r="L32" s="118" t="str">
        <f>IF(歩数入力シート!N29="","",歩数入力シート!N29)</f>
        <v/>
      </c>
      <c r="M32" s="118" t="str">
        <f t="shared" si="3"/>
        <v/>
      </c>
      <c r="N32" s="62"/>
      <c r="O32" s="61"/>
      <c r="P32" s="61"/>
      <c r="Q32" s="5"/>
    </row>
    <row r="33" spans="1:18" ht="15" customHeight="1">
      <c r="A33" s="59">
        <v>24</v>
      </c>
      <c r="B33" s="56" t="s">
        <v>14</v>
      </c>
      <c r="C33" s="116" t="str">
        <f>IF(歩数入力シート!C30="","",歩数入力シート!C30)</f>
        <v/>
      </c>
      <c r="D33" s="116" t="str">
        <f t="shared" si="0"/>
        <v/>
      </c>
      <c r="E33" s="118" t="str">
        <f>IF(歩数入力シート!E30="","",歩数入力シート!E30)</f>
        <v/>
      </c>
      <c r="F33" s="118" t="str">
        <f t="shared" si="1"/>
        <v/>
      </c>
      <c r="G33" s="73"/>
      <c r="H33" s="126">
        <v>24</v>
      </c>
      <c r="I33" s="127" t="s">
        <v>10</v>
      </c>
      <c r="J33" s="123" t="str">
        <f>IF(歩数入力シート!L30="","",歩数入力シート!L30)</f>
        <v/>
      </c>
      <c r="K33" s="116" t="str">
        <f t="shared" si="2"/>
        <v/>
      </c>
      <c r="L33" s="118" t="str">
        <f>IF(歩数入力シート!N30="","",歩数入力シート!N30)</f>
        <v/>
      </c>
      <c r="M33" s="118" t="str">
        <f t="shared" si="3"/>
        <v/>
      </c>
      <c r="N33" s="62"/>
      <c r="O33" s="61"/>
      <c r="P33" s="61"/>
      <c r="Q33" s="5"/>
    </row>
    <row r="34" spans="1:18" ht="15" customHeight="1">
      <c r="A34" s="59">
        <v>25</v>
      </c>
      <c r="B34" s="56" t="s">
        <v>15</v>
      </c>
      <c r="C34" s="116" t="str">
        <f>IF(歩数入力シート!C31="","",歩数入力シート!C31)</f>
        <v/>
      </c>
      <c r="D34" s="116" t="str">
        <f t="shared" si="0"/>
        <v/>
      </c>
      <c r="E34" s="118" t="str">
        <f>IF(歩数入力シート!E31="","",歩数入力シート!E31)</f>
        <v/>
      </c>
      <c r="F34" s="118" t="str">
        <f t="shared" si="1"/>
        <v/>
      </c>
      <c r="G34" s="73"/>
      <c r="H34" s="75">
        <v>25</v>
      </c>
      <c r="I34" s="74" t="s">
        <v>11</v>
      </c>
      <c r="J34" s="123" t="str">
        <f>IF(歩数入力シート!L31="","",歩数入力シート!L31)</f>
        <v/>
      </c>
      <c r="K34" s="116" t="str">
        <f t="shared" si="2"/>
        <v/>
      </c>
      <c r="L34" s="118" t="str">
        <f>IF(歩数入力シート!N31="","",歩数入力シート!N31)</f>
        <v/>
      </c>
      <c r="M34" s="118" t="str">
        <f t="shared" si="3"/>
        <v/>
      </c>
      <c r="N34" s="62"/>
      <c r="O34" s="61"/>
      <c r="P34" s="61"/>
      <c r="Q34" s="5"/>
    </row>
    <row r="35" spans="1:18" ht="15" customHeight="1">
      <c r="A35" s="124">
        <v>26</v>
      </c>
      <c r="B35" s="125" t="s">
        <v>9</v>
      </c>
      <c r="C35" s="116" t="str">
        <f>IF(歩数入力シート!C32="","",歩数入力シート!C32)</f>
        <v/>
      </c>
      <c r="D35" s="116" t="str">
        <f t="shared" si="0"/>
        <v/>
      </c>
      <c r="E35" s="118" t="str">
        <f>IF(歩数入力シート!E32="","",歩数入力シート!E32)</f>
        <v/>
      </c>
      <c r="F35" s="118" t="str">
        <f t="shared" si="1"/>
        <v/>
      </c>
      <c r="G35" s="73"/>
      <c r="H35" s="75">
        <v>26</v>
      </c>
      <c r="I35" s="74" t="s">
        <v>12</v>
      </c>
      <c r="J35" s="123" t="str">
        <f>IF(歩数入力シート!L32="","",歩数入力シート!L32)</f>
        <v/>
      </c>
      <c r="K35" s="116" t="str">
        <f t="shared" si="2"/>
        <v/>
      </c>
      <c r="L35" s="118" t="str">
        <f>IF(歩数入力シート!N32="","",歩数入力シート!N32)</f>
        <v/>
      </c>
      <c r="M35" s="118" t="str">
        <f t="shared" si="3"/>
        <v/>
      </c>
      <c r="N35" s="62"/>
      <c r="O35" s="61"/>
      <c r="P35" s="61"/>
      <c r="Q35" s="5"/>
    </row>
    <row r="36" spans="1:18" ht="15" customHeight="1">
      <c r="A36" s="59">
        <v>27</v>
      </c>
      <c r="B36" s="56" t="s">
        <v>10</v>
      </c>
      <c r="C36" s="116" t="str">
        <f>IF(歩数入力シート!C33="","",歩数入力シート!C33)</f>
        <v/>
      </c>
      <c r="D36" s="116" t="str">
        <f t="shared" si="0"/>
        <v/>
      </c>
      <c r="E36" s="118" t="str">
        <f>IF(歩数入力シート!E33="","",歩数入力シート!E33)</f>
        <v/>
      </c>
      <c r="F36" s="118" t="str">
        <f t="shared" si="1"/>
        <v/>
      </c>
      <c r="G36" s="73"/>
      <c r="H36" s="75">
        <v>27</v>
      </c>
      <c r="I36" s="74" t="s">
        <v>13</v>
      </c>
      <c r="J36" s="123" t="str">
        <f>IF(歩数入力シート!L33="","",歩数入力シート!L33)</f>
        <v/>
      </c>
      <c r="K36" s="116" t="str">
        <f t="shared" si="2"/>
        <v/>
      </c>
      <c r="L36" s="118" t="str">
        <f>IF(歩数入力シート!N33="","",歩数入力シート!N33)</f>
        <v/>
      </c>
      <c r="M36" s="118" t="str">
        <f t="shared" si="3"/>
        <v/>
      </c>
      <c r="N36" s="62"/>
      <c r="O36" s="61"/>
      <c r="P36" s="61"/>
      <c r="Q36" s="5"/>
    </row>
    <row r="37" spans="1:18" ht="15" customHeight="1">
      <c r="A37" s="59">
        <v>28</v>
      </c>
      <c r="B37" s="55" t="s">
        <v>11</v>
      </c>
      <c r="C37" s="116" t="str">
        <f>IF(歩数入力シート!C34="","",歩数入力シート!C34)</f>
        <v/>
      </c>
      <c r="D37" s="116" t="str">
        <f t="shared" si="0"/>
        <v/>
      </c>
      <c r="E37" s="118" t="str">
        <f>IF(歩数入力シート!E34="","",歩数入力シート!E34)</f>
        <v/>
      </c>
      <c r="F37" s="118" t="str">
        <f t="shared" si="1"/>
        <v/>
      </c>
      <c r="G37" s="73"/>
      <c r="H37" s="75">
        <v>28</v>
      </c>
      <c r="I37" s="74" t="s">
        <v>14</v>
      </c>
      <c r="J37" s="123" t="str">
        <f>IF(歩数入力シート!L34="","",歩数入力シート!L34)</f>
        <v/>
      </c>
      <c r="K37" s="116" t="str">
        <f t="shared" si="2"/>
        <v/>
      </c>
      <c r="L37" s="118" t="str">
        <f>IF(歩数入力シート!N34="","",歩数入力シート!N34)</f>
        <v/>
      </c>
      <c r="M37" s="118" t="str">
        <f t="shared" si="3"/>
        <v/>
      </c>
      <c r="N37" s="62"/>
      <c r="O37" s="61"/>
      <c r="P37" s="61"/>
      <c r="Q37" s="5"/>
    </row>
    <row r="38" spans="1:18" ht="15" customHeight="1">
      <c r="A38" s="59">
        <v>29</v>
      </c>
      <c r="B38" s="55" t="s">
        <v>12</v>
      </c>
      <c r="C38" s="116" t="str">
        <f>IF(歩数入力シート!C35="","",歩数入力シート!C35)</f>
        <v/>
      </c>
      <c r="D38" s="116" t="str">
        <f t="shared" si="0"/>
        <v/>
      </c>
      <c r="E38" s="118" t="str">
        <f>IF(歩数入力シート!E35="","",歩数入力シート!E35)</f>
        <v/>
      </c>
      <c r="F38" s="118" t="str">
        <f t="shared" si="1"/>
        <v/>
      </c>
      <c r="G38" s="73"/>
      <c r="H38" s="75">
        <v>29</v>
      </c>
      <c r="I38" s="74" t="s">
        <v>15</v>
      </c>
      <c r="J38" s="123" t="str">
        <f>IF(歩数入力シート!L35="","",歩数入力シート!L35)</f>
        <v/>
      </c>
      <c r="K38" s="116" t="str">
        <f t="shared" si="2"/>
        <v/>
      </c>
      <c r="L38" s="118" t="str">
        <f>IF(歩数入力シート!N35="","",歩数入力シート!N35)</f>
        <v/>
      </c>
      <c r="M38" s="118" t="str">
        <f t="shared" si="3"/>
        <v/>
      </c>
      <c r="N38" s="60"/>
      <c r="O38" s="61"/>
      <c r="P38" s="61"/>
      <c r="Q38" s="5"/>
    </row>
    <row r="39" spans="1:18" ht="15" customHeight="1">
      <c r="A39" s="59">
        <v>30</v>
      </c>
      <c r="B39" s="56" t="s">
        <v>13</v>
      </c>
      <c r="C39" s="116" t="str">
        <f>IF(歩数入力シート!C36="","",歩数入力シート!C36)</f>
        <v/>
      </c>
      <c r="D39" s="116" t="str">
        <f t="shared" si="0"/>
        <v/>
      </c>
      <c r="E39" s="118" t="str">
        <f>IF(歩数入力シート!E36="","",歩数入力シート!E36)</f>
        <v/>
      </c>
      <c r="F39" s="118" t="str">
        <f>IF(E39="","",F38+E39)</f>
        <v/>
      </c>
      <c r="G39" s="73"/>
      <c r="H39" s="126">
        <v>30</v>
      </c>
      <c r="I39" s="127" t="s">
        <v>9</v>
      </c>
      <c r="J39" s="123" t="str">
        <f>IF(歩数入力シート!L36="","",歩数入力シート!L36)</f>
        <v/>
      </c>
      <c r="K39" s="116" t="str">
        <f t="shared" si="2"/>
        <v/>
      </c>
      <c r="L39" s="118" t="str">
        <f>IF(歩数入力シート!N36="","",歩数入力シート!N36)</f>
        <v/>
      </c>
      <c r="M39" s="118" t="str">
        <f>IF(L39="","",M38+L39)</f>
        <v/>
      </c>
      <c r="N39" s="62"/>
      <c r="O39" s="61"/>
      <c r="P39" s="61"/>
      <c r="Q39" s="5"/>
    </row>
    <row r="40" spans="1:18" ht="15" customHeight="1">
      <c r="A40" s="59">
        <v>31</v>
      </c>
      <c r="B40" s="56" t="s">
        <v>40</v>
      </c>
      <c r="C40" s="116" t="str">
        <f>IF(歩数入力シート!C37="","",歩数入力シート!C37)</f>
        <v/>
      </c>
      <c r="D40" s="116" t="str">
        <f t="shared" ref="D40" si="4">IF(C40="","",D39+C40)</f>
        <v/>
      </c>
      <c r="E40" s="118" t="str">
        <f>IF(歩数入力シート!E37="","",歩数入力シート!E37)</f>
        <v/>
      </c>
      <c r="F40" s="118" t="str">
        <f>IF(E40="","",F39+E40)</f>
        <v/>
      </c>
      <c r="G40" s="73"/>
      <c r="H40" s="75"/>
      <c r="I40" s="74"/>
      <c r="J40" s="123" t="str">
        <f>IF(歩数入力シート!L37="","",歩数入力シート!L37)</f>
        <v/>
      </c>
      <c r="K40" s="116" t="str">
        <f t="shared" si="2"/>
        <v/>
      </c>
      <c r="L40" s="119" t="str">
        <f>IF(歩数入力シート!N37="","",歩数入力シート!N37)</f>
        <v/>
      </c>
      <c r="M40" s="118" t="str">
        <f>IF(L40="","",M39+L40)</f>
        <v/>
      </c>
      <c r="N40" s="62"/>
      <c r="O40" s="61"/>
      <c r="P40" s="61"/>
      <c r="Q40" s="5"/>
    </row>
    <row r="41" spans="1:18" ht="15" customHeight="1">
      <c r="A41" s="182" t="s">
        <v>4</v>
      </c>
      <c r="B41" s="183"/>
      <c r="C41" s="120" t="str">
        <f>IF(C10="","",SUM(C10:C39))</f>
        <v/>
      </c>
      <c r="D41" s="121"/>
      <c r="E41" s="122" t="str">
        <f>IF(E10="","",(SUM(E10:E39)))</f>
        <v/>
      </c>
      <c r="F41" s="117"/>
      <c r="G41" s="76"/>
      <c r="H41" s="184" t="s">
        <v>4</v>
      </c>
      <c r="I41" s="185"/>
      <c r="J41" s="120" t="str">
        <f>IF(J10="","",SUM(J10:J40))</f>
        <v/>
      </c>
      <c r="K41" s="121"/>
      <c r="L41" s="122" t="str">
        <f>IF(L10="","",SUM(L10:L40))</f>
        <v/>
      </c>
      <c r="M41" s="117"/>
      <c r="N41" s="57"/>
      <c r="O41" s="57"/>
      <c r="P41" s="57"/>
      <c r="Q41" s="5"/>
    </row>
    <row r="42" spans="1:18" ht="16" hidden="1" customHeight="1">
      <c r="A42" s="77" t="str">
        <f>IF(A40=31,"31","30")</f>
        <v>31</v>
      </c>
      <c r="B42" s="40"/>
      <c r="C42" s="40"/>
      <c r="D42" s="40"/>
      <c r="E42" s="41" t="s">
        <v>5</v>
      </c>
      <c r="F42" s="77" t="str">
        <f>IF(E41="","",ROUNDDOWN(E41/A42,0))</f>
        <v/>
      </c>
      <c r="G42" s="40"/>
      <c r="H42" s="77" t="str">
        <f>IF(H40=31,"31","30")</f>
        <v>30</v>
      </c>
      <c r="I42" s="40"/>
      <c r="J42" s="41" t="s">
        <v>5</v>
      </c>
      <c r="K42" s="77" t="str">
        <f>IF(J41="","",ROUNDDOWN(J41/H42,0))</f>
        <v/>
      </c>
      <c r="L42" s="40"/>
      <c r="M42" s="77" t="str">
        <f>IF(M40=31,"31","30")</f>
        <v>30</v>
      </c>
      <c r="N42" s="40"/>
      <c r="O42" s="41" t="s">
        <v>5</v>
      </c>
      <c r="P42" s="77">
        <f>ROUNDDOWN(O41/M42,0)</f>
        <v>0</v>
      </c>
      <c r="Q42" s="5"/>
    </row>
    <row r="43" spans="1:18" ht="6.75" customHeight="1" thickBot="1">
      <c r="A43" s="40"/>
      <c r="B43" s="40"/>
      <c r="C43" s="40"/>
      <c r="D43" s="40"/>
      <c r="E43" s="41"/>
      <c r="F43" s="40"/>
      <c r="G43" s="40"/>
      <c r="H43" s="40"/>
      <c r="I43" s="40"/>
      <c r="K43" s="40"/>
      <c r="L43" s="40"/>
      <c r="M43" s="40"/>
      <c r="N43" s="40"/>
      <c r="O43" s="41"/>
      <c r="P43" s="40"/>
      <c r="Q43" s="5"/>
    </row>
    <row r="44" spans="1:18" ht="20.25" customHeight="1">
      <c r="A44" s="207" t="s">
        <v>16</v>
      </c>
      <c r="B44" s="208"/>
      <c r="C44" s="191"/>
      <c r="D44" s="192"/>
      <c r="E44" s="192"/>
      <c r="F44" s="193"/>
      <c r="G44" s="209" t="s">
        <v>17</v>
      </c>
      <c r="H44" s="210"/>
      <c r="I44" s="186"/>
      <c r="J44" s="186"/>
      <c r="K44" s="186"/>
      <c r="L44" s="186"/>
      <c r="M44" s="187"/>
      <c r="N44" s="40"/>
      <c r="O44" s="41"/>
      <c r="P44" s="40"/>
      <c r="Q44" s="5"/>
    </row>
    <row r="45" spans="1:18" ht="20.25" customHeight="1">
      <c r="A45" s="211" t="s">
        <v>18</v>
      </c>
      <c r="B45" s="212"/>
      <c r="C45" s="194"/>
      <c r="D45" s="195"/>
      <c r="E45" s="195"/>
      <c r="F45" s="196"/>
      <c r="G45" s="213" t="s">
        <v>19</v>
      </c>
      <c r="H45" s="214"/>
      <c r="I45" s="188"/>
      <c r="J45" s="189"/>
      <c r="K45" s="189"/>
      <c r="L45" s="189"/>
      <c r="M45" s="190"/>
      <c r="N45" s="40"/>
      <c r="O45" s="41"/>
      <c r="P45" s="40"/>
      <c r="Q45" s="5"/>
    </row>
    <row r="46" spans="1:18" ht="20.25" customHeight="1" thickBot="1">
      <c r="A46" s="148" t="s">
        <v>5</v>
      </c>
      <c r="B46" s="150"/>
      <c r="C46" s="150"/>
      <c r="D46" s="171" t="str">
        <f>IF(C41="","",AVERAGE(C10:C40,J10:J40))</f>
        <v/>
      </c>
      <c r="E46" s="171"/>
      <c r="F46" s="149" t="s">
        <v>20</v>
      </c>
      <c r="G46" s="169" t="s">
        <v>35</v>
      </c>
      <c r="H46" s="150"/>
      <c r="I46" s="150"/>
      <c r="J46" s="150"/>
      <c r="K46" s="171" t="str">
        <f>IF(E41="","",(AVERAGE(E10:E40,L10:L40)))</f>
        <v/>
      </c>
      <c r="L46" s="171"/>
      <c r="M46" s="170" t="s">
        <v>28</v>
      </c>
      <c r="N46" s="17"/>
      <c r="O46" s="5"/>
      <c r="P46" s="5"/>
      <c r="Q46" s="5"/>
    </row>
    <row r="47" spans="1:18" ht="9" customHeight="1">
      <c r="A47" s="83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18"/>
      <c r="M47" s="18"/>
      <c r="N47" s="18"/>
      <c r="O47" s="18"/>
      <c r="P47" s="18"/>
    </row>
    <row r="48" spans="1:18" ht="14.25" customHeight="1">
      <c r="A48" s="80" t="s">
        <v>21</v>
      </c>
      <c r="B48" s="78"/>
      <c r="C48" s="78"/>
      <c r="D48" s="78"/>
      <c r="E48" s="81"/>
      <c r="F48" s="81"/>
      <c r="G48" s="81"/>
      <c r="H48" s="81"/>
      <c r="I48" s="81"/>
      <c r="J48" s="81"/>
      <c r="K48" s="82"/>
      <c r="M48" s="24"/>
      <c r="N48" s="24"/>
      <c r="O48" s="24"/>
      <c r="R48" s="3"/>
    </row>
    <row r="49" spans="1:23" ht="14.25" customHeight="1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4"/>
      <c r="Q49" s="1"/>
    </row>
    <row r="50" spans="1:23" ht="14.25" customHeight="1">
      <c r="A50" s="175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7"/>
      <c r="O50" s="26"/>
      <c r="P50" s="26"/>
      <c r="Q50" s="27"/>
      <c r="R50" s="27"/>
      <c r="S50" s="26"/>
      <c r="T50" s="26"/>
      <c r="U50" s="27"/>
      <c r="V50" s="28"/>
      <c r="W50" s="28"/>
    </row>
    <row r="51" spans="1:23" ht="14.25" customHeight="1">
      <c r="A51" s="175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7"/>
      <c r="O51" s="26"/>
      <c r="P51" s="26"/>
      <c r="Q51" s="27"/>
      <c r="R51" s="27"/>
      <c r="S51" s="26"/>
      <c r="T51" s="26"/>
      <c r="U51" s="27"/>
      <c r="V51" s="28"/>
      <c r="W51" s="28"/>
    </row>
    <row r="52" spans="1:23" ht="14.25" customHeight="1">
      <c r="A52" s="178"/>
      <c r="B52" s="179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80"/>
      <c r="Q52" s="29"/>
      <c r="R52" s="30"/>
    </row>
    <row r="53" spans="1:23">
      <c r="A53" s="20"/>
      <c r="B53" s="20"/>
      <c r="C53" s="20"/>
      <c r="D53" s="20"/>
      <c r="E53" s="20"/>
      <c r="F53" s="20"/>
      <c r="G53" s="20"/>
      <c r="Q53" s="29"/>
      <c r="R53" s="30"/>
    </row>
  </sheetData>
  <sheetProtection algorithmName="SHA-512" hashValue="xt5CYb3IgWKJMpwxPUM4prU3ES4awGwvn9QH/F842dYmGTpWrJO5T0r3r1R4Wk6jH63V+c7+v0AVFykk5lDjcQ==" saltValue="GPdLlDz64Nq8Do0ILKU6Zw==" spinCount="100000" sheet="1" objects="1" scenarios="1"/>
  <protectedRanges>
    <protectedRange sqref="C44:F45 I44:M45" name="範囲1"/>
  </protectedRanges>
  <mergeCells count="26">
    <mergeCell ref="A7:F7"/>
    <mergeCell ref="L8:M8"/>
    <mergeCell ref="A44:B44"/>
    <mergeCell ref="G44:H44"/>
    <mergeCell ref="A45:B45"/>
    <mergeCell ref="G45:H45"/>
    <mergeCell ref="A8:A9"/>
    <mergeCell ref="B8:B9"/>
    <mergeCell ref="E8:F8"/>
    <mergeCell ref="C8:D8"/>
    <mergeCell ref="D46:E46"/>
    <mergeCell ref="K46:L46"/>
    <mergeCell ref="A49:M52"/>
    <mergeCell ref="A4:M4"/>
    <mergeCell ref="A5:M5"/>
    <mergeCell ref="A6:M6"/>
    <mergeCell ref="A41:B41"/>
    <mergeCell ref="H41:I41"/>
    <mergeCell ref="I44:M44"/>
    <mergeCell ref="I45:M45"/>
    <mergeCell ref="C44:F44"/>
    <mergeCell ref="C45:F45"/>
    <mergeCell ref="H7:M7"/>
    <mergeCell ref="H8:H9"/>
    <mergeCell ref="I8:I9"/>
    <mergeCell ref="J8:K8"/>
  </mergeCells>
  <phoneticPr fontId="2"/>
  <dataValidations count="1">
    <dataValidation allowBlank="1" showInputMessage="1" showErrorMessage="1" prompt="変更できません" sqref="D46:E46" xr:uid="{B0A67CD3-08EB-4F38-B23F-3075A9415DB9}"/>
  </dataValidations>
  <printOptions horizontalCentered="1" verticalCentered="1"/>
  <pageMargins left="0.59055118110236227" right="0.39370078740157483" top="0.23622047244094491" bottom="0.19685039370078741" header="0.43307086614173229" footer="0.51181102362204722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E50"/>
  <sheetViews>
    <sheetView tabSelected="1" zoomScaleNormal="100" workbookViewId="0">
      <selection activeCell="R12" sqref="R12"/>
    </sheetView>
  </sheetViews>
  <sheetFormatPr defaultColWidth="9" defaultRowHeight="13"/>
  <cols>
    <col min="1" max="1" width="5" style="2" customWidth="1"/>
    <col min="2" max="2" width="5" style="27" customWidth="1"/>
    <col min="3" max="4" width="11.6328125" style="27" customWidth="1"/>
    <col min="5" max="6" width="10.08984375" style="2" customWidth="1"/>
    <col min="7" max="7" width="13.453125" style="2" customWidth="1"/>
    <col min="8" max="8" width="14" style="2" customWidth="1"/>
    <col min="9" max="9" width="7.453125" style="2" customWidth="1"/>
    <col min="10" max="10" width="5" style="2" customWidth="1"/>
    <col min="11" max="11" width="5" style="27" customWidth="1"/>
    <col min="12" max="12" width="12.453125" style="2" customWidth="1"/>
    <col min="13" max="13" width="10.6328125" style="2" customWidth="1"/>
    <col min="14" max="14" width="13.453125" style="2" customWidth="1"/>
    <col min="15" max="18" width="14" style="2" customWidth="1"/>
    <col min="19" max="19" width="7.453125" style="2" customWidth="1"/>
    <col min="20" max="21" width="5" style="2" customWidth="1"/>
    <col min="22" max="22" width="12.453125" style="2" customWidth="1"/>
    <col min="23" max="23" width="10.6328125" style="2" customWidth="1"/>
    <col min="24" max="24" width="13.453125" style="2" customWidth="1"/>
    <col min="25" max="25" width="14" style="2" customWidth="1"/>
    <col min="26" max="26" width="10" style="2" customWidth="1"/>
    <col min="27" max="27" width="11.08984375" style="2" customWidth="1"/>
    <col min="28" max="28" width="2.6328125" style="2" customWidth="1"/>
    <col min="29" max="29" width="10.26953125" style="2" customWidth="1"/>
    <col min="30" max="30" width="9.08984375" style="2" customWidth="1"/>
    <col min="31" max="31" width="8.36328125" style="2" customWidth="1"/>
    <col min="32" max="32" width="12.08984375" style="2" customWidth="1"/>
    <col min="33" max="33" width="10.7265625" style="2" customWidth="1"/>
    <col min="34" max="34" width="9.90625" style="2" customWidth="1"/>
    <col min="35" max="16384" width="9" style="2"/>
  </cols>
  <sheetData>
    <row r="1" spans="1:31" ht="36.75" customHeight="1">
      <c r="A1" s="1"/>
      <c r="B1" s="26"/>
      <c r="C1" s="26"/>
      <c r="D1" s="26"/>
      <c r="E1" s="1"/>
      <c r="F1" s="1"/>
      <c r="G1" s="1"/>
      <c r="J1" s="1"/>
      <c r="K1" s="26"/>
      <c r="L1" s="1"/>
      <c r="M1" s="1"/>
      <c r="N1" s="1"/>
      <c r="T1" s="107"/>
      <c r="U1" s="107"/>
      <c r="V1" s="107"/>
      <c r="W1" s="107"/>
      <c r="X1" s="107"/>
      <c r="Y1" s="108"/>
      <c r="Z1" s="108"/>
      <c r="AA1" s="108"/>
    </row>
    <row r="2" spans="1:31" ht="14.25" customHeight="1">
      <c r="A2" s="3"/>
      <c r="B2" s="18"/>
      <c r="C2" s="18"/>
      <c r="D2" s="18"/>
      <c r="E2" s="3"/>
      <c r="F2" s="3"/>
      <c r="G2" s="3"/>
      <c r="J2" s="3"/>
      <c r="K2" s="18"/>
      <c r="L2" s="3"/>
      <c r="M2" s="3"/>
      <c r="N2" s="3"/>
      <c r="T2" s="109"/>
      <c r="U2" s="109"/>
      <c r="V2" s="109"/>
      <c r="W2" s="109"/>
      <c r="X2" s="109"/>
      <c r="Y2" s="108"/>
      <c r="Z2" s="108"/>
      <c r="AA2" s="108"/>
    </row>
    <row r="3" spans="1:31" ht="12" customHeight="1" thickBot="1">
      <c r="A3" s="3"/>
      <c r="B3" s="18"/>
      <c r="C3" s="18"/>
      <c r="D3" s="18"/>
      <c r="E3" s="3"/>
      <c r="F3" s="3"/>
      <c r="G3" s="3"/>
      <c r="J3" s="3"/>
      <c r="K3" s="18"/>
      <c r="L3" s="3"/>
      <c r="M3" s="3"/>
      <c r="N3" s="3"/>
      <c r="T3" s="109"/>
      <c r="U3" s="109"/>
      <c r="V3" s="109"/>
      <c r="W3" s="109"/>
      <c r="X3" s="109"/>
      <c r="Y3" s="108"/>
      <c r="Z3" s="108"/>
      <c r="AA3" s="108"/>
    </row>
    <row r="4" spans="1:31" s="43" customFormat="1" ht="17" thickBot="1">
      <c r="A4" s="223" t="s">
        <v>43</v>
      </c>
      <c r="B4" s="224"/>
      <c r="C4" s="224"/>
      <c r="D4" s="224"/>
      <c r="E4" s="224"/>
      <c r="F4" s="224"/>
      <c r="G4" s="224"/>
      <c r="H4" s="225"/>
      <c r="I4" s="226"/>
      <c r="J4" s="227" t="s">
        <v>41</v>
      </c>
      <c r="K4" s="228"/>
      <c r="L4" s="228"/>
      <c r="M4" s="228"/>
      <c r="N4" s="228"/>
      <c r="O4" s="228"/>
      <c r="P4" s="228"/>
      <c r="Q4" s="229"/>
      <c r="R4" s="54"/>
      <c r="S4" s="63"/>
      <c r="T4" s="218" t="s">
        <v>42</v>
      </c>
      <c r="U4" s="218"/>
      <c r="V4" s="218"/>
      <c r="W4" s="218"/>
      <c r="X4" s="218"/>
      <c r="Y4" s="218"/>
      <c r="Z4" s="218"/>
      <c r="AA4" s="219"/>
      <c r="AC4" s="44"/>
      <c r="AD4" s="44"/>
      <c r="AE4" s="44"/>
    </row>
    <row r="5" spans="1:31" s="43" customFormat="1" ht="47.25" customHeight="1" thickBot="1">
      <c r="A5" s="230" t="s">
        <v>29</v>
      </c>
      <c r="B5" s="231"/>
      <c r="C5" s="232" t="s">
        <v>36</v>
      </c>
      <c r="D5" s="233"/>
      <c r="E5" s="234" t="s">
        <v>37</v>
      </c>
      <c r="F5" s="235"/>
      <c r="G5" s="236" t="s">
        <v>6</v>
      </c>
      <c r="H5" s="237"/>
      <c r="I5" s="226"/>
      <c r="J5" s="238" t="s">
        <v>29</v>
      </c>
      <c r="K5" s="239"/>
      <c r="L5" s="240" t="s">
        <v>34</v>
      </c>
      <c r="M5" s="241"/>
      <c r="N5" s="242" t="s">
        <v>33</v>
      </c>
      <c r="O5" s="241"/>
      <c r="P5" s="228" t="s">
        <v>6</v>
      </c>
      <c r="Q5" s="229"/>
      <c r="R5" s="54"/>
      <c r="S5" s="63"/>
      <c r="T5" s="217" t="s">
        <v>29</v>
      </c>
      <c r="U5" s="220"/>
      <c r="V5" s="221" t="s">
        <v>32</v>
      </c>
      <c r="W5" s="222"/>
      <c r="X5" s="221" t="s">
        <v>33</v>
      </c>
      <c r="Y5" s="222"/>
      <c r="Z5" s="215" t="s">
        <v>6</v>
      </c>
      <c r="AA5" s="216"/>
      <c r="AC5" s="44"/>
      <c r="AD5" s="44"/>
      <c r="AE5" s="44"/>
    </row>
    <row r="6" spans="1:31" s="43" customFormat="1" ht="16" customHeight="1" thickBot="1">
      <c r="A6" s="243" t="s">
        <v>0</v>
      </c>
      <c r="B6" s="244" t="s">
        <v>1</v>
      </c>
      <c r="C6" s="245" t="s">
        <v>2</v>
      </c>
      <c r="D6" s="246" t="s">
        <v>3</v>
      </c>
      <c r="E6" s="247" t="s">
        <v>23</v>
      </c>
      <c r="F6" s="248" t="s">
        <v>3</v>
      </c>
      <c r="G6" s="249" t="s">
        <v>6</v>
      </c>
      <c r="H6" s="250" t="s">
        <v>7</v>
      </c>
      <c r="I6" s="251"/>
      <c r="J6" s="243" t="s">
        <v>0</v>
      </c>
      <c r="K6" s="252" t="s">
        <v>1</v>
      </c>
      <c r="L6" s="245" t="s">
        <v>2</v>
      </c>
      <c r="M6" s="246" t="s">
        <v>3</v>
      </c>
      <c r="N6" s="247" t="s">
        <v>23</v>
      </c>
      <c r="O6" s="248" t="s">
        <v>3</v>
      </c>
      <c r="P6" s="249" t="s">
        <v>6</v>
      </c>
      <c r="Q6" s="250" t="s">
        <v>7</v>
      </c>
      <c r="R6" s="32"/>
      <c r="S6" s="32"/>
      <c r="T6" s="155" t="s">
        <v>0</v>
      </c>
      <c r="U6" s="161" t="s">
        <v>1</v>
      </c>
      <c r="V6" s="162" t="s">
        <v>2</v>
      </c>
      <c r="W6" s="156" t="s">
        <v>3</v>
      </c>
      <c r="X6" s="157" t="s">
        <v>23</v>
      </c>
      <c r="Y6" s="158" t="s">
        <v>3</v>
      </c>
      <c r="Z6" s="159" t="s">
        <v>6</v>
      </c>
      <c r="AA6" s="160" t="s">
        <v>7</v>
      </c>
    </row>
    <row r="7" spans="1:31" s="43" customFormat="1" ht="15" customHeight="1">
      <c r="A7" s="253">
        <v>1</v>
      </c>
      <c r="B7" s="254" t="s">
        <v>12</v>
      </c>
      <c r="C7" s="133"/>
      <c r="D7" s="259">
        <f>C7</f>
        <v>0</v>
      </c>
      <c r="E7" s="136"/>
      <c r="F7" s="166">
        <f>E7</f>
        <v>0</v>
      </c>
      <c r="G7" s="140"/>
      <c r="H7" s="260"/>
      <c r="I7" s="34"/>
      <c r="J7" s="129">
        <v>1</v>
      </c>
      <c r="K7" s="130" t="s">
        <v>15</v>
      </c>
      <c r="L7" s="144"/>
      <c r="M7" s="262">
        <f>L7</f>
        <v>0</v>
      </c>
      <c r="N7" s="145"/>
      <c r="O7" s="166">
        <f>N7</f>
        <v>0</v>
      </c>
      <c r="P7" s="140"/>
      <c r="Q7" s="260"/>
      <c r="R7" s="104"/>
      <c r="S7" s="45"/>
      <c r="T7" s="33">
        <v>1</v>
      </c>
      <c r="U7" s="99" t="s">
        <v>10</v>
      </c>
      <c r="V7" s="102"/>
      <c r="W7" s="101">
        <f>V7</f>
        <v>0</v>
      </c>
      <c r="X7" s="94"/>
      <c r="Y7" s="65">
        <f>X7</f>
        <v>0</v>
      </c>
      <c r="Z7" s="90"/>
      <c r="AA7" s="66"/>
    </row>
    <row r="8" spans="1:31" s="43" customFormat="1" ht="15" customHeight="1">
      <c r="A8" s="255">
        <v>2</v>
      </c>
      <c r="B8" s="254" t="s">
        <v>13</v>
      </c>
      <c r="C8" s="133"/>
      <c r="D8" s="165">
        <f>C7+C8</f>
        <v>0</v>
      </c>
      <c r="E8" s="137"/>
      <c r="F8" s="165">
        <f>E7+E8</f>
        <v>0</v>
      </c>
      <c r="G8" s="141"/>
      <c r="H8" s="261">
        <f>G8-G7</f>
        <v>0</v>
      </c>
      <c r="I8" s="34"/>
      <c r="J8" s="131">
        <v>2</v>
      </c>
      <c r="K8" s="132" t="s">
        <v>9</v>
      </c>
      <c r="L8" s="144"/>
      <c r="M8" s="165">
        <f>L7+L8</f>
        <v>0</v>
      </c>
      <c r="N8" s="146"/>
      <c r="O8" s="165">
        <f>N7+N8</f>
        <v>0</v>
      </c>
      <c r="P8" s="141"/>
      <c r="Q8" s="263">
        <f>P8-P7</f>
        <v>0</v>
      </c>
      <c r="R8" s="105"/>
      <c r="S8" s="45"/>
      <c r="T8" s="35">
        <v>2</v>
      </c>
      <c r="U8" s="98" t="s">
        <v>11</v>
      </c>
      <c r="V8" s="102"/>
      <c r="W8" s="67">
        <f>V7+V8</f>
        <v>0</v>
      </c>
      <c r="X8" s="95"/>
      <c r="Y8" s="67">
        <f>X7+X8</f>
        <v>0</v>
      </c>
      <c r="Z8" s="91"/>
      <c r="AA8" s="68">
        <f>Z8-Z7</f>
        <v>0</v>
      </c>
      <c r="AB8" s="46"/>
      <c r="AC8" s="46"/>
      <c r="AD8" s="47"/>
    </row>
    <row r="9" spans="1:31" s="43" customFormat="1" ht="15" customHeight="1">
      <c r="A9" s="255">
        <v>3</v>
      </c>
      <c r="B9" s="256" t="s">
        <v>14</v>
      </c>
      <c r="C9" s="134"/>
      <c r="D9" s="165">
        <f t="shared" ref="D9:F37" si="0">D8+C9</f>
        <v>0</v>
      </c>
      <c r="E9" s="138"/>
      <c r="F9" s="165">
        <f t="shared" si="0"/>
        <v>0</v>
      </c>
      <c r="G9" s="141"/>
      <c r="H9" s="261">
        <f t="shared" ref="H9:H37" si="1">G9-G8</f>
        <v>0</v>
      </c>
      <c r="I9" s="34"/>
      <c r="J9" s="131">
        <v>3</v>
      </c>
      <c r="K9" s="132" t="s">
        <v>10</v>
      </c>
      <c r="L9" s="144"/>
      <c r="M9" s="165">
        <f t="shared" ref="M9:M36" si="2">M8+L9</f>
        <v>0</v>
      </c>
      <c r="N9" s="147"/>
      <c r="O9" s="165">
        <f t="shared" ref="O9:O36" si="3">O8+N9</f>
        <v>0</v>
      </c>
      <c r="P9" s="141"/>
      <c r="Q9" s="263">
        <f t="shared" ref="Q9:Q36" si="4">P9-P8</f>
        <v>0</v>
      </c>
      <c r="R9" s="105"/>
      <c r="S9" s="45"/>
      <c r="T9" s="35">
        <v>3</v>
      </c>
      <c r="U9" s="98" t="s">
        <v>12</v>
      </c>
      <c r="V9" s="33"/>
      <c r="W9" s="67">
        <f t="shared" ref="W9:W37" si="5">W8+V9</f>
        <v>0</v>
      </c>
      <c r="X9" s="96"/>
      <c r="Y9" s="67">
        <f t="shared" ref="Y9:Y37" si="6">Y8+X9</f>
        <v>0</v>
      </c>
      <c r="Z9" s="91"/>
      <c r="AA9" s="68">
        <f t="shared" ref="AA9:AA37" si="7">Z9-Z8</f>
        <v>0</v>
      </c>
      <c r="AB9" s="46"/>
      <c r="AC9" s="46"/>
      <c r="AD9" s="49"/>
    </row>
    <row r="10" spans="1:31" s="43" customFormat="1" ht="15" customHeight="1">
      <c r="A10" s="255">
        <v>4</v>
      </c>
      <c r="B10" s="254" t="s">
        <v>15</v>
      </c>
      <c r="C10" s="134"/>
      <c r="D10" s="165">
        <f t="shared" si="0"/>
        <v>0</v>
      </c>
      <c r="E10" s="138"/>
      <c r="F10" s="165">
        <f t="shared" si="0"/>
        <v>0</v>
      </c>
      <c r="G10" s="141"/>
      <c r="H10" s="261">
        <f t="shared" si="1"/>
        <v>0</v>
      </c>
      <c r="I10" s="34"/>
      <c r="J10" s="129">
        <v>4</v>
      </c>
      <c r="K10" s="130" t="s">
        <v>11</v>
      </c>
      <c r="L10" s="144"/>
      <c r="M10" s="165">
        <f t="shared" si="2"/>
        <v>0</v>
      </c>
      <c r="N10" s="147"/>
      <c r="O10" s="165">
        <f t="shared" si="3"/>
        <v>0</v>
      </c>
      <c r="P10" s="141"/>
      <c r="Q10" s="263">
        <f t="shared" si="4"/>
        <v>0</v>
      </c>
      <c r="R10" s="105"/>
      <c r="S10" s="45"/>
      <c r="T10" s="35">
        <v>4</v>
      </c>
      <c r="U10" s="99" t="s">
        <v>13</v>
      </c>
      <c r="V10" s="33"/>
      <c r="W10" s="67">
        <f t="shared" si="5"/>
        <v>0</v>
      </c>
      <c r="X10" s="96"/>
      <c r="Y10" s="67">
        <f t="shared" si="6"/>
        <v>0</v>
      </c>
      <c r="Z10" s="91"/>
      <c r="AA10" s="68">
        <f t="shared" si="7"/>
        <v>0</v>
      </c>
      <c r="AB10" s="46"/>
      <c r="AC10" s="46"/>
      <c r="AD10" s="49"/>
      <c r="AE10" s="50"/>
    </row>
    <row r="11" spans="1:31" s="43" customFormat="1" ht="15" customHeight="1">
      <c r="A11" s="257">
        <v>5</v>
      </c>
      <c r="B11" s="258" t="s">
        <v>9</v>
      </c>
      <c r="C11" s="134"/>
      <c r="D11" s="165">
        <f t="shared" si="0"/>
        <v>0</v>
      </c>
      <c r="E11" s="138"/>
      <c r="F11" s="165">
        <f t="shared" si="0"/>
        <v>0</v>
      </c>
      <c r="G11" s="141"/>
      <c r="H11" s="261">
        <f t="shared" si="1"/>
        <v>0</v>
      </c>
      <c r="I11" s="34"/>
      <c r="J11" s="129">
        <v>5</v>
      </c>
      <c r="K11" s="130" t="s">
        <v>12</v>
      </c>
      <c r="L11" s="144"/>
      <c r="M11" s="165">
        <f t="shared" si="2"/>
        <v>0</v>
      </c>
      <c r="N11" s="147"/>
      <c r="O11" s="165">
        <f t="shared" si="3"/>
        <v>0</v>
      </c>
      <c r="P11" s="141"/>
      <c r="Q11" s="263">
        <f t="shared" si="4"/>
        <v>0</v>
      </c>
      <c r="R11" s="105"/>
      <c r="S11" s="45"/>
      <c r="T11" s="35">
        <v>5</v>
      </c>
      <c r="U11" s="98" t="s">
        <v>14</v>
      </c>
      <c r="V11" s="33"/>
      <c r="W11" s="67">
        <f t="shared" si="5"/>
        <v>0</v>
      </c>
      <c r="X11" s="96"/>
      <c r="Y11" s="67">
        <f t="shared" si="6"/>
        <v>0</v>
      </c>
      <c r="Z11" s="91"/>
      <c r="AA11" s="68">
        <f t="shared" si="7"/>
        <v>0</v>
      </c>
      <c r="AB11" s="46"/>
      <c r="AC11" s="46"/>
      <c r="AD11" s="49"/>
      <c r="AE11" s="51"/>
    </row>
    <row r="12" spans="1:31" s="43" customFormat="1" ht="15" customHeight="1">
      <c r="A12" s="255">
        <v>6</v>
      </c>
      <c r="B12" s="256" t="s">
        <v>10</v>
      </c>
      <c r="C12" s="134"/>
      <c r="D12" s="165">
        <f t="shared" si="0"/>
        <v>0</v>
      </c>
      <c r="E12" s="138"/>
      <c r="F12" s="165">
        <f t="shared" si="0"/>
        <v>0</v>
      </c>
      <c r="G12" s="141"/>
      <c r="H12" s="261">
        <f t="shared" si="1"/>
        <v>0</v>
      </c>
      <c r="I12" s="34"/>
      <c r="J12" s="129">
        <v>6</v>
      </c>
      <c r="K12" s="130" t="s">
        <v>13</v>
      </c>
      <c r="L12" s="144"/>
      <c r="M12" s="165">
        <f t="shared" si="2"/>
        <v>0</v>
      </c>
      <c r="N12" s="147"/>
      <c r="O12" s="165">
        <f t="shared" si="3"/>
        <v>0</v>
      </c>
      <c r="P12" s="141"/>
      <c r="Q12" s="263">
        <f t="shared" si="4"/>
        <v>0</v>
      </c>
      <c r="R12" s="105"/>
      <c r="S12" s="45"/>
      <c r="T12" s="35">
        <v>6</v>
      </c>
      <c r="U12" s="99" t="s">
        <v>15</v>
      </c>
      <c r="V12" s="33"/>
      <c r="W12" s="67">
        <f t="shared" si="5"/>
        <v>0</v>
      </c>
      <c r="X12" s="96"/>
      <c r="Y12" s="67">
        <f t="shared" si="6"/>
        <v>0</v>
      </c>
      <c r="Z12" s="91"/>
      <c r="AA12" s="68">
        <f t="shared" si="7"/>
        <v>0</v>
      </c>
      <c r="AB12" s="46"/>
      <c r="AC12" s="46"/>
      <c r="AD12" s="49"/>
      <c r="AE12" s="51"/>
    </row>
    <row r="13" spans="1:31" s="43" customFormat="1" ht="15" customHeight="1">
      <c r="A13" s="255">
        <v>7</v>
      </c>
      <c r="B13" s="256" t="s">
        <v>11</v>
      </c>
      <c r="C13" s="134"/>
      <c r="D13" s="165">
        <f t="shared" si="0"/>
        <v>0</v>
      </c>
      <c r="E13" s="138"/>
      <c r="F13" s="165">
        <f t="shared" si="0"/>
        <v>0</v>
      </c>
      <c r="G13" s="141"/>
      <c r="H13" s="261">
        <f t="shared" si="1"/>
        <v>0</v>
      </c>
      <c r="I13" s="34"/>
      <c r="J13" s="129">
        <v>7</v>
      </c>
      <c r="K13" s="130" t="s">
        <v>14</v>
      </c>
      <c r="L13" s="144"/>
      <c r="M13" s="165">
        <f t="shared" si="2"/>
        <v>0</v>
      </c>
      <c r="N13" s="147"/>
      <c r="O13" s="165">
        <f t="shared" si="3"/>
        <v>0</v>
      </c>
      <c r="P13" s="141"/>
      <c r="Q13" s="263">
        <f t="shared" si="4"/>
        <v>0</v>
      </c>
      <c r="R13" s="105"/>
      <c r="S13" s="45"/>
      <c r="T13" s="151">
        <v>7</v>
      </c>
      <c r="U13" s="152" t="s">
        <v>9</v>
      </c>
      <c r="V13" s="33"/>
      <c r="W13" s="67">
        <f t="shared" si="5"/>
        <v>0</v>
      </c>
      <c r="X13" s="96"/>
      <c r="Y13" s="67">
        <f t="shared" si="6"/>
        <v>0</v>
      </c>
      <c r="Z13" s="91"/>
      <c r="AA13" s="68">
        <f t="shared" si="7"/>
        <v>0</v>
      </c>
      <c r="AB13" s="52"/>
      <c r="AC13" s="52"/>
      <c r="AD13" s="49"/>
      <c r="AE13" s="51"/>
    </row>
    <row r="14" spans="1:31" s="43" customFormat="1" ht="15" customHeight="1">
      <c r="A14" s="255">
        <v>8</v>
      </c>
      <c r="B14" s="254" t="s">
        <v>12</v>
      </c>
      <c r="C14" s="134"/>
      <c r="D14" s="165">
        <f t="shared" si="0"/>
        <v>0</v>
      </c>
      <c r="E14" s="138"/>
      <c r="F14" s="165">
        <f t="shared" si="0"/>
        <v>0</v>
      </c>
      <c r="G14" s="141"/>
      <c r="H14" s="261">
        <f t="shared" si="1"/>
        <v>0</v>
      </c>
      <c r="I14" s="34"/>
      <c r="J14" s="129">
        <v>8</v>
      </c>
      <c r="K14" s="130" t="s">
        <v>15</v>
      </c>
      <c r="L14" s="144"/>
      <c r="M14" s="165">
        <f t="shared" si="2"/>
        <v>0</v>
      </c>
      <c r="N14" s="147"/>
      <c r="O14" s="165">
        <f t="shared" si="3"/>
        <v>0</v>
      </c>
      <c r="P14" s="141"/>
      <c r="Q14" s="263">
        <f t="shared" si="4"/>
        <v>0</v>
      </c>
      <c r="R14" s="105"/>
      <c r="S14" s="45"/>
      <c r="T14" s="33">
        <v>8</v>
      </c>
      <c r="U14" s="99" t="s">
        <v>10</v>
      </c>
      <c r="V14" s="33"/>
      <c r="W14" s="67">
        <f t="shared" si="5"/>
        <v>0</v>
      </c>
      <c r="X14" s="96"/>
      <c r="Y14" s="67">
        <f t="shared" si="6"/>
        <v>0</v>
      </c>
      <c r="Z14" s="91"/>
      <c r="AA14" s="68">
        <f t="shared" si="7"/>
        <v>0</v>
      </c>
      <c r="AB14" s="46"/>
      <c r="AC14" s="46"/>
      <c r="AD14" s="49"/>
      <c r="AE14" s="51"/>
    </row>
    <row r="15" spans="1:31" s="43" customFormat="1" ht="15" customHeight="1">
      <c r="A15" s="255">
        <v>9</v>
      </c>
      <c r="B15" s="256" t="s">
        <v>13</v>
      </c>
      <c r="C15" s="134"/>
      <c r="D15" s="165">
        <f t="shared" si="0"/>
        <v>0</v>
      </c>
      <c r="E15" s="138"/>
      <c r="F15" s="165">
        <f t="shared" si="0"/>
        <v>0</v>
      </c>
      <c r="G15" s="141"/>
      <c r="H15" s="261">
        <f t="shared" si="1"/>
        <v>0</v>
      </c>
      <c r="I15" s="34"/>
      <c r="J15" s="131">
        <v>9</v>
      </c>
      <c r="K15" s="132" t="s">
        <v>9</v>
      </c>
      <c r="L15" s="144"/>
      <c r="M15" s="165">
        <f t="shared" si="2"/>
        <v>0</v>
      </c>
      <c r="N15" s="147"/>
      <c r="O15" s="165">
        <f t="shared" si="3"/>
        <v>0</v>
      </c>
      <c r="P15" s="141"/>
      <c r="Q15" s="263">
        <f t="shared" si="4"/>
        <v>0</v>
      </c>
      <c r="R15" s="105"/>
      <c r="S15" s="45"/>
      <c r="T15" s="35">
        <v>9</v>
      </c>
      <c r="U15" s="98" t="s">
        <v>11</v>
      </c>
      <c r="V15" s="33"/>
      <c r="W15" s="67">
        <f t="shared" si="5"/>
        <v>0</v>
      </c>
      <c r="X15" s="96"/>
      <c r="Y15" s="67">
        <f t="shared" si="6"/>
        <v>0</v>
      </c>
      <c r="Z15" s="91"/>
      <c r="AA15" s="68">
        <f t="shared" si="7"/>
        <v>0</v>
      </c>
      <c r="AB15" s="46"/>
      <c r="AC15" s="46"/>
      <c r="AD15" s="49"/>
      <c r="AE15" s="51"/>
    </row>
    <row r="16" spans="1:31" s="43" customFormat="1" ht="15" customHeight="1">
      <c r="A16" s="255">
        <v>10</v>
      </c>
      <c r="B16" s="254" t="s">
        <v>14</v>
      </c>
      <c r="C16" s="134"/>
      <c r="D16" s="165">
        <f t="shared" si="0"/>
        <v>0</v>
      </c>
      <c r="E16" s="138"/>
      <c r="F16" s="165">
        <f t="shared" si="0"/>
        <v>0</v>
      </c>
      <c r="G16" s="141"/>
      <c r="H16" s="261">
        <f t="shared" si="1"/>
        <v>0</v>
      </c>
      <c r="I16" s="34"/>
      <c r="J16" s="129">
        <v>10</v>
      </c>
      <c r="K16" s="130" t="s">
        <v>10</v>
      </c>
      <c r="L16" s="144"/>
      <c r="M16" s="165">
        <f t="shared" si="2"/>
        <v>0</v>
      </c>
      <c r="N16" s="147"/>
      <c r="O16" s="165">
        <f t="shared" si="3"/>
        <v>0</v>
      </c>
      <c r="P16" s="141"/>
      <c r="Q16" s="263">
        <f t="shared" si="4"/>
        <v>0</v>
      </c>
      <c r="R16" s="105"/>
      <c r="S16" s="45"/>
      <c r="T16" s="35">
        <v>10</v>
      </c>
      <c r="U16" s="98" t="s">
        <v>12</v>
      </c>
      <c r="V16" s="33"/>
      <c r="W16" s="67">
        <f t="shared" si="5"/>
        <v>0</v>
      </c>
      <c r="X16" s="96"/>
      <c r="Y16" s="67">
        <f t="shared" si="6"/>
        <v>0</v>
      </c>
      <c r="Z16" s="91"/>
      <c r="AA16" s="68">
        <f t="shared" si="7"/>
        <v>0</v>
      </c>
      <c r="AB16" s="46"/>
      <c r="AC16" s="46"/>
      <c r="AD16" s="49"/>
      <c r="AE16" s="51"/>
    </row>
    <row r="17" spans="1:31" s="43" customFormat="1" ht="15" customHeight="1">
      <c r="A17" s="253">
        <v>11</v>
      </c>
      <c r="B17" s="254" t="s">
        <v>15</v>
      </c>
      <c r="C17" s="134"/>
      <c r="D17" s="166">
        <f t="shared" si="0"/>
        <v>0</v>
      </c>
      <c r="E17" s="138"/>
      <c r="F17" s="166">
        <f t="shared" si="0"/>
        <v>0</v>
      </c>
      <c r="G17" s="141"/>
      <c r="H17" s="261">
        <f t="shared" si="1"/>
        <v>0</v>
      </c>
      <c r="I17" s="34"/>
      <c r="J17" s="129">
        <v>11</v>
      </c>
      <c r="K17" s="130" t="s">
        <v>11</v>
      </c>
      <c r="L17" s="144"/>
      <c r="M17" s="166">
        <f t="shared" si="2"/>
        <v>0</v>
      </c>
      <c r="N17" s="147"/>
      <c r="O17" s="166">
        <f t="shared" si="3"/>
        <v>0</v>
      </c>
      <c r="P17" s="141"/>
      <c r="Q17" s="263">
        <f t="shared" si="4"/>
        <v>0</v>
      </c>
      <c r="R17" s="105"/>
      <c r="S17" s="45"/>
      <c r="T17" s="33">
        <v>11</v>
      </c>
      <c r="U17" s="98" t="s">
        <v>13</v>
      </c>
      <c r="V17" s="33"/>
      <c r="W17" s="65">
        <f t="shared" si="5"/>
        <v>0</v>
      </c>
      <c r="X17" s="96"/>
      <c r="Y17" s="65">
        <f t="shared" si="6"/>
        <v>0</v>
      </c>
      <c r="Z17" s="91"/>
      <c r="AA17" s="68">
        <f t="shared" si="7"/>
        <v>0</v>
      </c>
      <c r="AB17" s="46"/>
      <c r="AC17" s="46"/>
      <c r="AD17" s="49"/>
      <c r="AE17" s="51"/>
    </row>
    <row r="18" spans="1:31" s="43" customFormat="1" ht="15" customHeight="1">
      <c r="A18" s="257">
        <v>12</v>
      </c>
      <c r="B18" s="258" t="s">
        <v>9</v>
      </c>
      <c r="C18" s="134"/>
      <c r="D18" s="165">
        <f t="shared" si="0"/>
        <v>0</v>
      </c>
      <c r="E18" s="138"/>
      <c r="F18" s="165">
        <f t="shared" si="0"/>
        <v>0</v>
      </c>
      <c r="G18" s="141"/>
      <c r="H18" s="261">
        <f t="shared" si="1"/>
        <v>0</v>
      </c>
      <c r="I18" s="34"/>
      <c r="J18" s="129">
        <v>12</v>
      </c>
      <c r="K18" s="130" t="s">
        <v>12</v>
      </c>
      <c r="L18" s="144"/>
      <c r="M18" s="165">
        <f t="shared" si="2"/>
        <v>0</v>
      </c>
      <c r="N18" s="147"/>
      <c r="O18" s="165">
        <f t="shared" si="3"/>
        <v>0</v>
      </c>
      <c r="P18" s="141"/>
      <c r="Q18" s="263">
        <f t="shared" si="4"/>
        <v>0</v>
      </c>
      <c r="R18" s="105"/>
      <c r="S18" s="45"/>
      <c r="T18" s="35">
        <v>12</v>
      </c>
      <c r="U18" s="99" t="s">
        <v>14</v>
      </c>
      <c r="V18" s="33"/>
      <c r="W18" s="67">
        <f t="shared" si="5"/>
        <v>0</v>
      </c>
      <c r="X18" s="96"/>
      <c r="Y18" s="67">
        <f t="shared" si="6"/>
        <v>0</v>
      </c>
      <c r="Z18" s="91"/>
      <c r="AA18" s="68">
        <f t="shared" si="7"/>
        <v>0</v>
      </c>
      <c r="AB18" s="46"/>
      <c r="AC18" s="46"/>
      <c r="AD18" s="49"/>
      <c r="AE18" s="51"/>
    </row>
    <row r="19" spans="1:31" s="43" customFormat="1" ht="15" customHeight="1">
      <c r="A19" s="131">
        <v>13</v>
      </c>
      <c r="B19" s="132" t="s">
        <v>10</v>
      </c>
      <c r="C19" s="134"/>
      <c r="D19" s="165">
        <f t="shared" si="0"/>
        <v>0</v>
      </c>
      <c r="E19" s="138"/>
      <c r="F19" s="165">
        <f t="shared" si="0"/>
        <v>0</v>
      </c>
      <c r="G19" s="141"/>
      <c r="H19" s="261">
        <f t="shared" si="1"/>
        <v>0</v>
      </c>
      <c r="I19" s="34"/>
      <c r="J19" s="129">
        <v>13</v>
      </c>
      <c r="K19" s="130" t="s">
        <v>13</v>
      </c>
      <c r="L19" s="144"/>
      <c r="M19" s="165">
        <f t="shared" si="2"/>
        <v>0</v>
      </c>
      <c r="N19" s="147"/>
      <c r="O19" s="165">
        <f t="shared" si="3"/>
        <v>0</v>
      </c>
      <c r="P19" s="141"/>
      <c r="Q19" s="263">
        <f t="shared" si="4"/>
        <v>0</v>
      </c>
      <c r="R19" s="105"/>
      <c r="S19" s="45"/>
      <c r="T19" s="35">
        <v>13</v>
      </c>
      <c r="U19" s="98" t="s">
        <v>15</v>
      </c>
      <c r="V19" s="33"/>
      <c r="W19" s="67">
        <f t="shared" si="5"/>
        <v>0</v>
      </c>
      <c r="X19" s="96"/>
      <c r="Y19" s="67">
        <f t="shared" si="6"/>
        <v>0</v>
      </c>
      <c r="Z19" s="91"/>
      <c r="AA19" s="68">
        <f t="shared" si="7"/>
        <v>0</v>
      </c>
      <c r="AB19" s="52"/>
      <c r="AC19" s="52"/>
      <c r="AD19" s="53"/>
      <c r="AE19" s="51"/>
    </row>
    <row r="20" spans="1:31" s="43" customFormat="1" ht="15" customHeight="1">
      <c r="A20" s="255">
        <v>14</v>
      </c>
      <c r="B20" s="256" t="s">
        <v>11</v>
      </c>
      <c r="C20" s="134"/>
      <c r="D20" s="165">
        <f t="shared" si="0"/>
        <v>0</v>
      </c>
      <c r="E20" s="138"/>
      <c r="F20" s="165">
        <f t="shared" si="0"/>
        <v>0</v>
      </c>
      <c r="G20" s="141"/>
      <c r="H20" s="261">
        <f t="shared" si="1"/>
        <v>0</v>
      </c>
      <c r="I20" s="34"/>
      <c r="J20" s="129">
        <v>14</v>
      </c>
      <c r="K20" s="130" t="s">
        <v>14</v>
      </c>
      <c r="L20" s="144"/>
      <c r="M20" s="165">
        <f t="shared" si="2"/>
        <v>0</v>
      </c>
      <c r="N20" s="147"/>
      <c r="O20" s="165">
        <f t="shared" si="3"/>
        <v>0</v>
      </c>
      <c r="P20" s="141"/>
      <c r="Q20" s="263">
        <f t="shared" si="4"/>
        <v>0</v>
      </c>
      <c r="R20" s="105"/>
      <c r="S20" s="45"/>
      <c r="T20" s="151">
        <v>14</v>
      </c>
      <c r="U20" s="153" t="s">
        <v>9</v>
      </c>
      <c r="V20" s="33"/>
      <c r="W20" s="67">
        <f t="shared" si="5"/>
        <v>0</v>
      </c>
      <c r="X20" s="96"/>
      <c r="Y20" s="67">
        <f t="shared" si="6"/>
        <v>0</v>
      </c>
      <c r="Z20" s="91"/>
      <c r="AA20" s="68">
        <f t="shared" si="7"/>
        <v>0</v>
      </c>
      <c r="AB20" s="46"/>
      <c r="AC20" s="46"/>
      <c r="AD20" s="53"/>
      <c r="AE20" s="51"/>
    </row>
    <row r="21" spans="1:31" s="43" customFormat="1" ht="15" customHeight="1">
      <c r="A21" s="255">
        <v>15</v>
      </c>
      <c r="B21" s="256" t="s">
        <v>12</v>
      </c>
      <c r="C21" s="134"/>
      <c r="D21" s="165">
        <f t="shared" si="0"/>
        <v>0</v>
      </c>
      <c r="E21" s="138"/>
      <c r="F21" s="165">
        <f t="shared" si="0"/>
        <v>0</v>
      </c>
      <c r="G21" s="141"/>
      <c r="H21" s="261">
        <f t="shared" si="1"/>
        <v>0</v>
      </c>
      <c r="I21" s="34"/>
      <c r="J21" s="129">
        <v>15</v>
      </c>
      <c r="K21" s="130" t="s">
        <v>15</v>
      </c>
      <c r="L21" s="144"/>
      <c r="M21" s="165">
        <f t="shared" si="2"/>
        <v>0</v>
      </c>
      <c r="N21" s="147"/>
      <c r="O21" s="165">
        <f t="shared" si="3"/>
        <v>0</v>
      </c>
      <c r="P21" s="141"/>
      <c r="Q21" s="263">
        <f t="shared" si="4"/>
        <v>0</v>
      </c>
      <c r="R21" s="105"/>
      <c r="S21" s="45"/>
      <c r="T21" s="33">
        <v>15</v>
      </c>
      <c r="U21" s="99" t="s">
        <v>10</v>
      </c>
      <c r="V21" s="33"/>
      <c r="W21" s="67">
        <f t="shared" si="5"/>
        <v>0</v>
      </c>
      <c r="X21" s="96"/>
      <c r="Y21" s="67">
        <f t="shared" si="6"/>
        <v>0</v>
      </c>
      <c r="Z21" s="91"/>
      <c r="AA21" s="68">
        <f t="shared" si="7"/>
        <v>0</v>
      </c>
      <c r="AB21" s="52"/>
      <c r="AC21" s="52"/>
      <c r="AD21" s="53"/>
      <c r="AE21" s="51"/>
    </row>
    <row r="22" spans="1:31" s="43" customFormat="1" ht="15" customHeight="1">
      <c r="A22" s="255">
        <v>16</v>
      </c>
      <c r="B22" s="254" t="s">
        <v>13</v>
      </c>
      <c r="C22" s="134"/>
      <c r="D22" s="165">
        <f t="shared" si="0"/>
        <v>0</v>
      </c>
      <c r="E22" s="138"/>
      <c r="F22" s="165">
        <f t="shared" si="0"/>
        <v>0</v>
      </c>
      <c r="G22" s="141"/>
      <c r="H22" s="261">
        <f t="shared" si="1"/>
        <v>0</v>
      </c>
      <c r="I22" s="34"/>
      <c r="J22" s="131">
        <v>16</v>
      </c>
      <c r="K22" s="132" t="s">
        <v>9</v>
      </c>
      <c r="L22" s="144"/>
      <c r="M22" s="165">
        <f t="shared" si="2"/>
        <v>0</v>
      </c>
      <c r="N22" s="147"/>
      <c r="O22" s="165">
        <f t="shared" si="3"/>
        <v>0</v>
      </c>
      <c r="P22" s="141"/>
      <c r="Q22" s="263">
        <f t="shared" si="4"/>
        <v>0</v>
      </c>
      <c r="R22" s="105"/>
      <c r="S22" s="45"/>
      <c r="T22" s="35">
        <v>16</v>
      </c>
      <c r="U22" s="98" t="s">
        <v>11</v>
      </c>
      <c r="V22" s="33"/>
      <c r="W22" s="67">
        <f t="shared" si="5"/>
        <v>0</v>
      </c>
      <c r="X22" s="96"/>
      <c r="Y22" s="67">
        <f t="shared" si="6"/>
        <v>0</v>
      </c>
      <c r="Z22" s="91"/>
      <c r="AA22" s="68">
        <f t="shared" si="7"/>
        <v>0</v>
      </c>
      <c r="AB22" s="52"/>
      <c r="AC22" s="52"/>
    </row>
    <row r="23" spans="1:31" s="43" customFormat="1" ht="15" customHeight="1">
      <c r="A23" s="255">
        <v>17</v>
      </c>
      <c r="B23" s="254" t="s">
        <v>14</v>
      </c>
      <c r="C23" s="134"/>
      <c r="D23" s="165">
        <f t="shared" si="0"/>
        <v>0</v>
      </c>
      <c r="E23" s="138"/>
      <c r="F23" s="165">
        <f t="shared" si="0"/>
        <v>0</v>
      </c>
      <c r="G23" s="141"/>
      <c r="H23" s="261">
        <f t="shared" si="1"/>
        <v>0</v>
      </c>
      <c r="I23" s="34"/>
      <c r="J23" s="129">
        <v>17</v>
      </c>
      <c r="K23" s="130" t="s">
        <v>10</v>
      </c>
      <c r="L23" s="144"/>
      <c r="M23" s="165">
        <f t="shared" si="2"/>
        <v>0</v>
      </c>
      <c r="N23" s="147"/>
      <c r="O23" s="165">
        <f t="shared" si="3"/>
        <v>0</v>
      </c>
      <c r="P23" s="141"/>
      <c r="Q23" s="263">
        <f t="shared" si="4"/>
        <v>0</v>
      </c>
      <c r="R23" s="105"/>
      <c r="S23" s="45"/>
      <c r="T23" s="35">
        <v>17</v>
      </c>
      <c r="U23" s="98" t="s">
        <v>12</v>
      </c>
      <c r="V23" s="33"/>
      <c r="W23" s="67">
        <f t="shared" si="5"/>
        <v>0</v>
      </c>
      <c r="X23" s="96"/>
      <c r="Y23" s="67">
        <f t="shared" si="6"/>
        <v>0</v>
      </c>
      <c r="Z23" s="91"/>
      <c r="AA23" s="68">
        <f t="shared" si="7"/>
        <v>0</v>
      </c>
      <c r="AB23" s="52"/>
      <c r="AC23" s="52"/>
    </row>
    <row r="24" spans="1:31" s="43" customFormat="1" ht="15" customHeight="1">
      <c r="A24" s="255">
        <v>18</v>
      </c>
      <c r="B24" s="256" t="s">
        <v>15</v>
      </c>
      <c r="C24" s="134"/>
      <c r="D24" s="165">
        <f t="shared" si="0"/>
        <v>0</v>
      </c>
      <c r="E24" s="138"/>
      <c r="F24" s="165">
        <f t="shared" si="0"/>
        <v>0</v>
      </c>
      <c r="G24" s="141"/>
      <c r="H24" s="261">
        <f t="shared" si="1"/>
        <v>0</v>
      </c>
      <c r="I24" s="34"/>
      <c r="J24" s="129">
        <v>18</v>
      </c>
      <c r="K24" s="130" t="s">
        <v>11</v>
      </c>
      <c r="L24" s="144"/>
      <c r="M24" s="165">
        <f t="shared" si="2"/>
        <v>0</v>
      </c>
      <c r="N24" s="147"/>
      <c r="O24" s="165">
        <f t="shared" si="3"/>
        <v>0</v>
      </c>
      <c r="P24" s="142"/>
      <c r="Q24" s="263">
        <f t="shared" si="4"/>
        <v>0</v>
      </c>
      <c r="R24" s="105"/>
      <c r="S24" s="45"/>
      <c r="T24" s="35">
        <v>18</v>
      </c>
      <c r="U24" s="99" t="s">
        <v>13</v>
      </c>
      <c r="V24" s="33"/>
      <c r="W24" s="67">
        <f t="shared" si="5"/>
        <v>0</v>
      </c>
      <c r="X24" s="96"/>
      <c r="Y24" s="67">
        <f t="shared" si="6"/>
        <v>0</v>
      </c>
      <c r="Z24" s="92"/>
      <c r="AA24" s="68">
        <f t="shared" si="7"/>
        <v>0</v>
      </c>
      <c r="AB24" s="52"/>
      <c r="AC24" s="52"/>
    </row>
    <row r="25" spans="1:31" s="43" customFormat="1" ht="15" customHeight="1">
      <c r="A25" s="257">
        <v>19</v>
      </c>
      <c r="B25" s="258" t="s">
        <v>9</v>
      </c>
      <c r="C25" s="134"/>
      <c r="D25" s="165">
        <f t="shared" si="0"/>
        <v>0</v>
      </c>
      <c r="E25" s="138"/>
      <c r="F25" s="165">
        <f t="shared" si="0"/>
        <v>0</v>
      </c>
      <c r="G25" s="141"/>
      <c r="H25" s="261">
        <f t="shared" si="1"/>
        <v>0</v>
      </c>
      <c r="I25" s="34"/>
      <c r="J25" s="129">
        <v>19</v>
      </c>
      <c r="K25" s="130" t="s">
        <v>12</v>
      </c>
      <c r="L25" s="144"/>
      <c r="M25" s="165">
        <f t="shared" si="2"/>
        <v>0</v>
      </c>
      <c r="N25" s="147"/>
      <c r="O25" s="165">
        <f t="shared" si="3"/>
        <v>0</v>
      </c>
      <c r="P25" s="142"/>
      <c r="Q25" s="263">
        <f t="shared" si="4"/>
        <v>0</v>
      </c>
      <c r="R25" s="105"/>
      <c r="S25" s="45"/>
      <c r="T25" s="35">
        <v>19</v>
      </c>
      <c r="U25" s="98" t="s">
        <v>14</v>
      </c>
      <c r="V25" s="33"/>
      <c r="W25" s="67">
        <f t="shared" si="5"/>
        <v>0</v>
      </c>
      <c r="X25" s="96"/>
      <c r="Y25" s="67">
        <f t="shared" si="6"/>
        <v>0</v>
      </c>
      <c r="Z25" s="92"/>
      <c r="AA25" s="68">
        <f t="shared" si="7"/>
        <v>0</v>
      </c>
      <c r="AB25" s="52"/>
      <c r="AC25" s="52"/>
    </row>
    <row r="26" spans="1:31" s="43" customFormat="1" ht="15" customHeight="1">
      <c r="A26" s="255">
        <v>20</v>
      </c>
      <c r="B26" s="254" t="s">
        <v>10</v>
      </c>
      <c r="C26" s="134"/>
      <c r="D26" s="165">
        <f t="shared" si="0"/>
        <v>0</v>
      </c>
      <c r="E26" s="138"/>
      <c r="F26" s="165">
        <f t="shared" si="0"/>
        <v>0</v>
      </c>
      <c r="G26" s="141"/>
      <c r="H26" s="261">
        <f t="shared" si="1"/>
        <v>0</v>
      </c>
      <c r="I26" s="34"/>
      <c r="J26" s="129">
        <v>20</v>
      </c>
      <c r="K26" s="130" t="s">
        <v>13</v>
      </c>
      <c r="L26" s="144"/>
      <c r="M26" s="165">
        <f t="shared" si="2"/>
        <v>0</v>
      </c>
      <c r="N26" s="147"/>
      <c r="O26" s="165">
        <f t="shared" si="3"/>
        <v>0</v>
      </c>
      <c r="P26" s="142"/>
      <c r="Q26" s="263">
        <f t="shared" si="4"/>
        <v>0</v>
      </c>
      <c r="R26" s="105"/>
      <c r="S26" s="45"/>
      <c r="T26" s="35">
        <v>20</v>
      </c>
      <c r="U26" s="99" t="s">
        <v>15</v>
      </c>
      <c r="V26" s="33"/>
      <c r="W26" s="67">
        <f t="shared" si="5"/>
        <v>0</v>
      </c>
      <c r="X26" s="96"/>
      <c r="Y26" s="67">
        <f t="shared" si="6"/>
        <v>0</v>
      </c>
      <c r="Z26" s="92"/>
      <c r="AA26" s="68">
        <f t="shared" si="7"/>
        <v>0</v>
      </c>
    </row>
    <row r="27" spans="1:31" s="43" customFormat="1" ht="15" customHeight="1">
      <c r="A27" s="255">
        <v>21</v>
      </c>
      <c r="B27" s="256" t="s">
        <v>11</v>
      </c>
      <c r="C27" s="134"/>
      <c r="D27" s="166">
        <f t="shared" si="0"/>
        <v>0</v>
      </c>
      <c r="E27" s="138"/>
      <c r="F27" s="166">
        <f t="shared" si="0"/>
        <v>0</v>
      </c>
      <c r="G27" s="141"/>
      <c r="H27" s="261">
        <f t="shared" si="1"/>
        <v>0</v>
      </c>
      <c r="I27" s="34"/>
      <c r="J27" s="129">
        <v>21</v>
      </c>
      <c r="K27" s="130" t="s">
        <v>14</v>
      </c>
      <c r="L27" s="144"/>
      <c r="M27" s="166">
        <f t="shared" si="2"/>
        <v>0</v>
      </c>
      <c r="N27" s="147"/>
      <c r="O27" s="166">
        <f t="shared" si="3"/>
        <v>0</v>
      </c>
      <c r="P27" s="142"/>
      <c r="Q27" s="263">
        <f t="shared" si="4"/>
        <v>0</v>
      </c>
      <c r="R27" s="105"/>
      <c r="S27" s="45"/>
      <c r="T27" s="154">
        <v>21</v>
      </c>
      <c r="U27" s="152" t="s">
        <v>9</v>
      </c>
      <c r="V27" s="33"/>
      <c r="W27" s="65">
        <f t="shared" si="5"/>
        <v>0</v>
      </c>
      <c r="X27" s="96"/>
      <c r="Y27" s="65">
        <f t="shared" si="6"/>
        <v>0</v>
      </c>
      <c r="Z27" s="92"/>
      <c r="AA27" s="68">
        <f t="shared" si="7"/>
        <v>0</v>
      </c>
    </row>
    <row r="28" spans="1:31" s="43" customFormat="1" ht="15" customHeight="1">
      <c r="A28" s="255">
        <v>22</v>
      </c>
      <c r="B28" s="254" t="s">
        <v>12</v>
      </c>
      <c r="C28" s="134"/>
      <c r="D28" s="165">
        <f t="shared" si="0"/>
        <v>0</v>
      </c>
      <c r="E28" s="138"/>
      <c r="F28" s="165">
        <f t="shared" si="0"/>
        <v>0</v>
      </c>
      <c r="G28" s="141"/>
      <c r="H28" s="261">
        <f t="shared" si="1"/>
        <v>0</v>
      </c>
      <c r="I28" s="34"/>
      <c r="J28" s="129">
        <v>22</v>
      </c>
      <c r="K28" s="130" t="s">
        <v>15</v>
      </c>
      <c r="L28" s="144"/>
      <c r="M28" s="165">
        <f t="shared" si="2"/>
        <v>0</v>
      </c>
      <c r="N28" s="147"/>
      <c r="O28" s="165">
        <f t="shared" si="3"/>
        <v>0</v>
      </c>
      <c r="P28" s="142"/>
      <c r="Q28" s="263">
        <f t="shared" si="4"/>
        <v>0</v>
      </c>
      <c r="R28" s="105"/>
      <c r="S28" s="45"/>
      <c r="T28" s="33">
        <v>22</v>
      </c>
      <c r="U28" s="99" t="s">
        <v>10</v>
      </c>
      <c r="V28" s="33"/>
      <c r="W28" s="67">
        <f t="shared" si="5"/>
        <v>0</v>
      </c>
      <c r="X28" s="96"/>
      <c r="Y28" s="67">
        <f t="shared" si="6"/>
        <v>0</v>
      </c>
      <c r="Z28" s="92"/>
      <c r="AA28" s="68">
        <f t="shared" si="7"/>
        <v>0</v>
      </c>
    </row>
    <row r="29" spans="1:31" s="43" customFormat="1" ht="15" customHeight="1">
      <c r="A29" s="255">
        <v>23</v>
      </c>
      <c r="B29" s="254" t="s">
        <v>13</v>
      </c>
      <c r="C29" s="134"/>
      <c r="D29" s="165">
        <f t="shared" si="0"/>
        <v>0</v>
      </c>
      <c r="E29" s="138"/>
      <c r="F29" s="165">
        <f t="shared" si="0"/>
        <v>0</v>
      </c>
      <c r="G29" s="142"/>
      <c r="H29" s="261">
        <f t="shared" si="1"/>
        <v>0</v>
      </c>
      <c r="I29" s="34"/>
      <c r="J29" s="131">
        <v>23</v>
      </c>
      <c r="K29" s="132" t="s">
        <v>9</v>
      </c>
      <c r="L29" s="144"/>
      <c r="M29" s="165">
        <f t="shared" si="2"/>
        <v>0</v>
      </c>
      <c r="N29" s="147"/>
      <c r="O29" s="165">
        <f t="shared" si="3"/>
        <v>0</v>
      </c>
      <c r="P29" s="142"/>
      <c r="Q29" s="263">
        <f t="shared" si="4"/>
        <v>0</v>
      </c>
      <c r="R29" s="105"/>
      <c r="S29" s="45"/>
      <c r="T29" s="35">
        <v>23</v>
      </c>
      <c r="U29" s="98" t="s">
        <v>11</v>
      </c>
      <c r="V29" s="33"/>
      <c r="W29" s="67">
        <f t="shared" si="5"/>
        <v>0</v>
      </c>
      <c r="X29" s="96"/>
      <c r="Y29" s="67">
        <f t="shared" si="6"/>
        <v>0</v>
      </c>
      <c r="Z29" s="92"/>
      <c r="AA29" s="68">
        <f t="shared" si="7"/>
        <v>0</v>
      </c>
    </row>
    <row r="30" spans="1:31" s="43" customFormat="1" ht="15" customHeight="1">
      <c r="A30" s="255">
        <v>24</v>
      </c>
      <c r="B30" s="254" t="s">
        <v>14</v>
      </c>
      <c r="C30" s="134"/>
      <c r="D30" s="165">
        <f t="shared" si="0"/>
        <v>0</v>
      </c>
      <c r="E30" s="138"/>
      <c r="F30" s="165">
        <f t="shared" si="0"/>
        <v>0</v>
      </c>
      <c r="G30" s="142"/>
      <c r="H30" s="261">
        <f t="shared" si="1"/>
        <v>0</v>
      </c>
      <c r="I30" s="34"/>
      <c r="J30" s="131">
        <v>24</v>
      </c>
      <c r="K30" s="132" t="s">
        <v>10</v>
      </c>
      <c r="L30" s="144"/>
      <c r="M30" s="165">
        <f t="shared" si="2"/>
        <v>0</v>
      </c>
      <c r="N30" s="147"/>
      <c r="O30" s="165">
        <f t="shared" si="3"/>
        <v>0</v>
      </c>
      <c r="P30" s="142"/>
      <c r="Q30" s="263">
        <f t="shared" si="4"/>
        <v>0</v>
      </c>
      <c r="R30" s="105"/>
      <c r="S30" s="45"/>
      <c r="T30" s="35">
        <v>24</v>
      </c>
      <c r="U30" s="99" t="s">
        <v>12</v>
      </c>
      <c r="V30" s="33"/>
      <c r="W30" s="67">
        <f t="shared" si="5"/>
        <v>0</v>
      </c>
      <c r="X30" s="96"/>
      <c r="Y30" s="67">
        <f t="shared" si="6"/>
        <v>0</v>
      </c>
      <c r="Z30" s="92"/>
      <c r="AA30" s="68">
        <f t="shared" si="7"/>
        <v>0</v>
      </c>
    </row>
    <row r="31" spans="1:31" s="43" customFormat="1" ht="15" customHeight="1">
      <c r="A31" s="255">
        <v>25</v>
      </c>
      <c r="B31" s="254" t="s">
        <v>15</v>
      </c>
      <c r="C31" s="134"/>
      <c r="D31" s="165">
        <f t="shared" si="0"/>
        <v>0</v>
      </c>
      <c r="E31" s="138"/>
      <c r="F31" s="165">
        <f t="shared" si="0"/>
        <v>0</v>
      </c>
      <c r="G31" s="142"/>
      <c r="H31" s="261">
        <f t="shared" si="1"/>
        <v>0</v>
      </c>
      <c r="I31" s="34"/>
      <c r="J31" s="129">
        <v>25</v>
      </c>
      <c r="K31" s="130" t="s">
        <v>11</v>
      </c>
      <c r="L31" s="144"/>
      <c r="M31" s="165">
        <f t="shared" si="2"/>
        <v>0</v>
      </c>
      <c r="N31" s="147"/>
      <c r="O31" s="165">
        <f t="shared" si="3"/>
        <v>0</v>
      </c>
      <c r="P31" s="142"/>
      <c r="Q31" s="263">
        <f t="shared" si="4"/>
        <v>0</v>
      </c>
      <c r="R31" s="105"/>
      <c r="S31" s="45"/>
      <c r="T31" s="35">
        <v>25</v>
      </c>
      <c r="U31" s="99" t="s">
        <v>13</v>
      </c>
      <c r="V31" s="33"/>
      <c r="W31" s="67">
        <f t="shared" si="5"/>
        <v>0</v>
      </c>
      <c r="X31" s="96"/>
      <c r="Y31" s="67">
        <f t="shared" si="6"/>
        <v>0</v>
      </c>
      <c r="Z31" s="92"/>
      <c r="AA31" s="68">
        <f t="shared" si="7"/>
        <v>0</v>
      </c>
    </row>
    <row r="32" spans="1:31" s="43" customFormat="1" ht="15" customHeight="1">
      <c r="A32" s="257">
        <v>26</v>
      </c>
      <c r="B32" s="258" t="s">
        <v>9</v>
      </c>
      <c r="C32" s="134"/>
      <c r="D32" s="165">
        <f t="shared" si="0"/>
        <v>0</v>
      </c>
      <c r="E32" s="138"/>
      <c r="F32" s="165">
        <f t="shared" si="0"/>
        <v>0</v>
      </c>
      <c r="G32" s="142"/>
      <c r="H32" s="261">
        <f t="shared" si="1"/>
        <v>0</v>
      </c>
      <c r="I32" s="34"/>
      <c r="J32" s="129">
        <v>26</v>
      </c>
      <c r="K32" s="130" t="s">
        <v>12</v>
      </c>
      <c r="L32" s="144"/>
      <c r="M32" s="165">
        <f t="shared" si="2"/>
        <v>0</v>
      </c>
      <c r="N32" s="147"/>
      <c r="O32" s="165">
        <f t="shared" si="3"/>
        <v>0</v>
      </c>
      <c r="P32" s="142"/>
      <c r="Q32" s="263">
        <f t="shared" si="4"/>
        <v>0</v>
      </c>
      <c r="R32" s="105"/>
      <c r="S32" s="45"/>
      <c r="T32" s="35">
        <v>26</v>
      </c>
      <c r="U32" s="98" t="s">
        <v>14</v>
      </c>
      <c r="V32" s="33"/>
      <c r="W32" s="67">
        <f t="shared" si="5"/>
        <v>0</v>
      </c>
      <c r="X32" s="96"/>
      <c r="Y32" s="67">
        <f t="shared" si="6"/>
        <v>0</v>
      </c>
      <c r="Z32" s="92"/>
      <c r="AA32" s="68">
        <f t="shared" si="7"/>
        <v>0</v>
      </c>
    </row>
    <row r="33" spans="1:27" s="43" customFormat="1" ht="15" customHeight="1">
      <c r="A33" s="255">
        <v>27</v>
      </c>
      <c r="B33" s="254" t="s">
        <v>10</v>
      </c>
      <c r="C33" s="134"/>
      <c r="D33" s="165">
        <f t="shared" si="0"/>
        <v>0</v>
      </c>
      <c r="E33" s="138"/>
      <c r="F33" s="165">
        <f t="shared" si="0"/>
        <v>0</v>
      </c>
      <c r="G33" s="142"/>
      <c r="H33" s="261">
        <f t="shared" si="1"/>
        <v>0</v>
      </c>
      <c r="I33" s="34"/>
      <c r="J33" s="129">
        <v>27</v>
      </c>
      <c r="K33" s="130" t="s">
        <v>13</v>
      </c>
      <c r="L33" s="144"/>
      <c r="M33" s="165">
        <f t="shared" si="2"/>
        <v>0</v>
      </c>
      <c r="N33" s="147"/>
      <c r="O33" s="165">
        <f t="shared" si="3"/>
        <v>0</v>
      </c>
      <c r="P33" s="142"/>
      <c r="Q33" s="263">
        <f t="shared" si="4"/>
        <v>0</v>
      </c>
      <c r="R33" s="105"/>
      <c r="S33" s="45"/>
      <c r="T33" s="35">
        <v>27</v>
      </c>
      <c r="U33" s="99" t="s">
        <v>15</v>
      </c>
      <c r="V33" s="33"/>
      <c r="W33" s="67">
        <f t="shared" si="5"/>
        <v>0</v>
      </c>
      <c r="X33" s="96"/>
      <c r="Y33" s="67">
        <f t="shared" si="6"/>
        <v>0</v>
      </c>
      <c r="Z33" s="92"/>
      <c r="AA33" s="68">
        <f t="shared" si="7"/>
        <v>0</v>
      </c>
    </row>
    <row r="34" spans="1:27" s="43" customFormat="1" ht="15" customHeight="1">
      <c r="A34" s="255">
        <v>28</v>
      </c>
      <c r="B34" s="256" t="s">
        <v>11</v>
      </c>
      <c r="C34" s="134"/>
      <c r="D34" s="165">
        <f t="shared" si="0"/>
        <v>0</v>
      </c>
      <c r="E34" s="138"/>
      <c r="F34" s="165">
        <f t="shared" si="0"/>
        <v>0</v>
      </c>
      <c r="G34" s="142"/>
      <c r="H34" s="261">
        <f t="shared" si="1"/>
        <v>0</v>
      </c>
      <c r="I34" s="34"/>
      <c r="J34" s="129">
        <v>28</v>
      </c>
      <c r="K34" s="130" t="s">
        <v>14</v>
      </c>
      <c r="L34" s="144"/>
      <c r="M34" s="165">
        <f t="shared" si="2"/>
        <v>0</v>
      </c>
      <c r="N34" s="147"/>
      <c r="O34" s="165">
        <f t="shared" si="3"/>
        <v>0</v>
      </c>
      <c r="P34" s="142"/>
      <c r="Q34" s="263">
        <f t="shared" si="4"/>
        <v>0</v>
      </c>
      <c r="R34" s="105"/>
      <c r="S34" s="45"/>
      <c r="T34" s="151">
        <v>28</v>
      </c>
      <c r="U34" s="153" t="s">
        <v>9</v>
      </c>
      <c r="V34" s="33"/>
      <c r="W34" s="67">
        <f t="shared" si="5"/>
        <v>0</v>
      </c>
      <c r="X34" s="96"/>
      <c r="Y34" s="67">
        <f t="shared" si="6"/>
        <v>0</v>
      </c>
      <c r="Z34" s="92"/>
      <c r="AA34" s="68">
        <f t="shared" si="7"/>
        <v>0</v>
      </c>
    </row>
    <row r="35" spans="1:27" s="43" customFormat="1" ht="15" customHeight="1">
      <c r="A35" s="255">
        <v>29</v>
      </c>
      <c r="B35" s="256" t="s">
        <v>12</v>
      </c>
      <c r="C35" s="134"/>
      <c r="D35" s="165">
        <f t="shared" si="0"/>
        <v>0</v>
      </c>
      <c r="E35" s="138"/>
      <c r="F35" s="165">
        <f t="shared" si="0"/>
        <v>0</v>
      </c>
      <c r="G35" s="142"/>
      <c r="H35" s="261">
        <f t="shared" si="1"/>
        <v>0</v>
      </c>
      <c r="I35" s="34"/>
      <c r="J35" s="129">
        <v>29</v>
      </c>
      <c r="K35" s="130" t="s">
        <v>15</v>
      </c>
      <c r="L35" s="144"/>
      <c r="M35" s="165">
        <f t="shared" si="2"/>
        <v>0</v>
      </c>
      <c r="N35" s="147"/>
      <c r="O35" s="165">
        <f t="shared" si="3"/>
        <v>0</v>
      </c>
      <c r="P35" s="142"/>
      <c r="Q35" s="263">
        <f t="shared" si="4"/>
        <v>0</v>
      </c>
      <c r="R35" s="105"/>
      <c r="S35" s="45"/>
      <c r="T35" s="33">
        <v>29</v>
      </c>
      <c r="U35" s="99" t="s">
        <v>10</v>
      </c>
      <c r="V35" s="33"/>
      <c r="W35" s="67">
        <f t="shared" si="5"/>
        <v>0</v>
      </c>
      <c r="X35" s="96"/>
      <c r="Y35" s="67">
        <f t="shared" si="6"/>
        <v>0</v>
      </c>
      <c r="Z35" s="92"/>
      <c r="AA35" s="68">
        <f t="shared" si="7"/>
        <v>0</v>
      </c>
    </row>
    <row r="36" spans="1:27" s="43" customFormat="1" ht="15" customHeight="1">
      <c r="A36" s="255">
        <v>30</v>
      </c>
      <c r="B36" s="254" t="s">
        <v>13</v>
      </c>
      <c r="C36" s="134"/>
      <c r="D36" s="165">
        <f t="shared" si="0"/>
        <v>0</v>
      </c>
      <c r="E36" s="138"/>
      <c r="F36" s="165">
        <f t="shared" si="0"/>
        <v>0</v>
      </c>
      <c r="G36" s="142"/>
      <c r="H36" s="261">
        <f t="shared" si="1"/>
        <v>0</v>
      </c>
      <c r="I36" s="34"/>
      <c r="J36" s="131">
        <v>30</v>
      </c>
      <c r="K36" s="132" t="s">
        <v>9</v>
      </c>
      <c r="L36" s="144"/>
      <c r="M36" s="165">
        <f t="shared" si="2"/>
        <v>0</v>
      </c>
      <c r="N36" s="147"/>
      <c r="O36" s="165">
        <f t="shared" si="3"/>
        <v>0</v>
      </c>
      <c r="P36" s="142"/>
      <c r="Q36" s="263">
        <f t="shared" si="4"/>
        <v>0</v>
      </c>
      <c r="R36" s="105"/>
      <c r="S36" s="45"/>
      <c r="T36" s="35">
        <v>30</v>
      </c>
      <c r="U36" s="98" t="s">
        <v>11</v>
      </c>
      <c r="V36" s="33"/>
      <c r="W36" s="67">
        <f t="shared" si="5"/>
        <v>0</v>
      </c>
      <c r="X36" s="96"/>
      <c r="Y36" s="67">
        <f t="shared" si="6"/>
        <v>0</v>
      </c>
      <c r="Z36" s="92"/>
      <c r="AA36" s="68">
        <f t="shared" si="7"/>
        <v>0</v>
      </c>
    </row>
    <row r="37" spans="1:27" s="43" customFormat="1" ht="15" customHeight="1" thickBot="1">
      <c r="A37" s="255">
        <v>31</v>
      </c>
      <c r="B37" s="254" t="s">
        <v>40</v>
      </c>
      <c r="C37" s="135"/>
      <c r="D37" s="165">
        <f t="shared" si="0"/>
        <v>0</v>
      </c>
      <c r="E37" s="139"/>
      <c r="F37" s="165">
        <f t="shared" si="0"/>
        <v>0</v>
      </c>
      <c r="G37" s="143"/>
      <c r="H37" s="261">
        <f t="shared" si="1"/>
        <v>0</v>
      </c>
      <c r="I37" s="34"/>
      <c r="J37" s="129"/>
      <c r="K37" s="130"/>
      <c r="L37" s="128"/>
      <c r="M37" s="165"/>
      <c r="N37" s="112"/>
      <c r="O37" s="165"/>
      <c r="P37" s="93"/>
      <c r="Q37" s="263"/>
      <c r="R37" s="105"/>
      <c r="S37" s="45"/>
      <c r="T37" s="36">
        <v>31</v>
      </c>
      <c r="U37" s="100" t="s">
        <v>12</v>
      </c>
      <c r="V37" s="103"/>
      <c r="W37" s="67">
        <f t="shared" si="5"/>
        <v>0</v>
      </c>
      <c r="X37" s="97"/>
      <c r="Y37" s="67">
        <f t="shared" si="6"/>
        <v>0</v>
      </c>
      <c r="Z37" s="93"/>
      <c r="AA37" s="68">
        <f t="shared" si="7"/>
        <v>0</v>
      </c>
    </row>
    <row r="38" spans="1:27" s="43" customFormat="1" ht="15" customHeight="1" thickBot="1">
      <c r="A38" s="163" t="s">
        <v>4</v>
      </c>
      <c r="B38" s="164"/>
      <c r="C38" s="85">
        <f>SUM(C7:C37)</f>
        <v>0</v>
      </c>
      <c r="D38" s="167"/>
      <c r="E38" s="69">
        <f>SUM(E7:E37)</f>
        <v>0</v>
      </c>
      <c r="F38" s="168"/>
      <c r="G38" s="71"/>
      <c r="H38" s="164">
        <f>SUM(H7:H37)</f>
        <v>0</v>
      </c>
      <c r="I38" s="40"/>
      <c r="J38" s="163" t="s">
        <v>4</v>
      </c>
      <c r="K38" s="164"/>
      <c r="L38" s="106">
        <f>SUM(L7:L37)</f>
        <v>0</v>
      </c>
      <c r="M38" s="167"/>
      <c r="N38" s="69">
        <f>SUM(N7:N37)</f>
        <v>0</v>
      </c>
      <c r="O38" s="168"/>
      <c r="P38" s="71"/>
      <c r="Q38" s="164">
        <f>SUM(Q7:Q37)</f>
        <v>0</v>
      </c>
      <c r="R38" s="40"/>
      <c r="S38" s="39"/>
      <c r="T38" s="37" t="s">
        <v>4</v>
      </c>
      <c r="U38" s="38"/>
      <c r="V38" s="85">
        <f>SUM(V7:V37)</f>
        <v>0</v>
      </c>
      <c r="W38" s="85"/>
      <c r="X38" s="69">
        <f>SUM(X7:X37)</f>
        <v>0</v>
      </c>
      <c r="Y38" s="70"/>
      <c r="Z38" s="71"/>
      <c r="AA38" s="72">
        <f>SUM(AA7:AA37)</f>
        <v>0</v>
      </c>
    </row>
    <row r="39" spans="1:27" s="43" customFormat="1" ht="16" customHeight="1">
      <c r="A39" s="77">
        <v>31</v>
      </c>
      <c r="B39" s="77"/>
      <c r="C39" s="40"/>
      <c r="D39" s="77"/>
      <c r="E39" s="41" t="s">
        <v>5</v>
      </c>
      <c r="F39" s="77" t="e">
        <f>AVERAGE(C7:C37)</f>
        <v>#DIV/0!</v>
      </c>
      <c r="G39" s="42" t="s">
        <v>8</v>
      </c>
      <c r="H39" s="226">
        <f>ROUNDDOWN(H38/A39,0)</f>
        <v>0</v>
      </c>
      <c r="J39" s="77">
        <v>30</v>
      </c>
      <c r="K39" s="77"/>
      <c r="L39" s="40"/>
      <c r="M39" s="77"/>
      <c r="N39" s="41" t="s">
        <v>5</v>
      </c>
      <c r="O39" s="77" t="e">
        <f>AVERAGE(L7:L37)</f>
        <v>#DIV/0!</v>
      </c>
      <c r="P39" s="42" t="s">
        <v>8</v>
      </c>
      <c r="Q39" s="226">
        <f>ROUNDDOWN(Q38/J39,0)</f>
        <v>0</v>
      </c>
      <c r="S39" s="40"/>
      <c r="T39" s="40" t="str">
        <f>IF(T37=31,"31","30")</f>
        <v>31</v>
      </c>
      <c r="U39" s="40"/>
      <c r="V39" s="40"/>
      <c r="W39" s="40"/>
      <c r="X39" s="41" t="s">
        <v>5</v>
      </c>
      <c r="Y39" s="40">
        <f>ROUNDDOWN(V38/T39,0)</f>
        <v>0</v>
      </c>
      <c r="Z39" s="42" t="s">
        <v>8</v>
      </c>
      <c r="AA39" s="43">
        <f>ROUNDDOWN(AA38/T39,0)</f>
        <v>0</v>
      </c>
    </row>
    <row r="40" spans="1:27" s="43" customFormat="1" ht="14.25" customHeight="1">
      <c r="A40" s="40"/>
      <c r="B40" s="40"/>
      <c r="C40" s="40"/>
      <c r="D40" s="40"/>
      <c r="E40" s="39" t="s">
        <v>30</v>
      </c>
      <c r="F40" s="77" t="e">
        <f>AVERAGE(E8:E37)</f>
        <v>#DIV/0!</v>
      </c>
      <c r="G40" s="39"/>
      <c r="H40" s="77"/>
      <c r="I40" s="40"/>
      <c r="J40" s="40"/>
      <c r="K40" s="40"/>
      <c r="L40" s="40"/>
      <c r="M40" s="40"/>
      <c r="N40" s="39" t="s">
        <v>30</v>
      </c>
      <c r="O40" s="77" t="e">
        <f>AVERAGE(N8:N37)</f>
        <v>#DIV/0!</v>
      </c>
      <c r="P40" s="39"/>
      <c r="Q40" s="77"/>
      <c r="R40" s="40"/>
      <c r="S40" s="39"/>
      <c r="T40" s="40"/>
      <c r="U40" s="40"/>
      <c r="V40" s="40"/>
      <c r="W40" s="40"/>
      <c r="X40" s="39" t="s">
        <v>30</v>
      </c>
      <c r="Y40" s="40">
        <f>ROUNDDOWN(X38/T39,0)</f>
        <v>0</v>
      </c>
      <c r="Z40" s="39"/>
      <c r="AA40" s="40"/>
    </row>
    <row r="41" spans="1:27" s="43" customFormat="1" ht="14.25" customHeight="1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</row>
    <row r="42" spans="1:27" ht="14.25" customHeight="1">
      <c r="F42" s="19"/>
      <c r="G42" s="19"/>
      <c r="H42" s="19"/>
      <c r="I42" s="19"/>
      <c r="M42" s="19"/>
      <c r="N42" s="19"/>
      <c r="O42" s="19"/>
      <c r="P42" s="19"/>
      <c r="Q42" s="19"/>
      <c r="R42" s="19"/>
      <c r="S42" s="20"/>
      <c r="W42" s="19"/>
      <c r="X42" s="19"/>
      <c r="Y42" s="19"/>
    </row>
    <row r="43" spans="1:27" ht="14.25" customHeight="1">
      <c r="E43" s="21"/>
      <c r="F43" s="21"/>
      <c r="G43" s="21"/>
      <c r="H43" s="21"/>
      <c r="I43" s="21"/>
      <c r="L43" s="21"/>
      <c r="M43" s="21"/>
      <c r="N43" s="21"/>
      <c r="O43" s="21"/>
      <c r="P43" s="21"/>
      <c r="Q43" s="21"/>
      <c r="R43" s="21"/>
      <c r="S43" s="22"/>
      <c r="V43" s="21"/>
      <c r="W43" s="21"/>
      <c r="X43" s="21"/>
      <c r="Y43" s="21"/>
    </row>
    <row r="44" spans="1:27" ht="14.25" customHeight="1"/>
    <row r="45" spans="1:27" ht="14.25" customHeight="1">
      <c r="A45" s="23"/>
      <c r="B45" s="24" t="str">
        <f>IF(E43&gt;=550000,"５５万歩達成おめでとうございます","　")</f>
        <v>　</v>
      </c>
      <c r="C45" s="24"/>
      <c r="D45" s="24"/>
      <c r="E45" s="24"/>
      <c r="F45" s="24"/>
      <c r="G45" s="24"/>
      <c r="H45" s="24"/>
      <c r="I45" s="24"/>
      <c r="J45" s="23"/>
      <c r="K45" s="24" t="str">
        <f>IF(L43&gt;=550000,"５５万歩達成おめでとうございます","　")</f>
        <v>　</v>
      </c>
      <c r="L45" s="24"/>
      <c r="M45" s="24"/>
      <c r="N45" s="24"/>
      <c r="O45" s="24"/>
      <c r="P45" s="24"/>
      <c r="Q45" s="24"/>
      <c r="R45" s="24"/>
      <c r="T45" s="23"/>
      <c r="U45" s="24" t="str">
        <f>IF(V43&gt;=550000,"５５万歩達成おめでとうございます","　")</f>
        <v>　</v>
      </c>
      <c r="V45" s="24"/>
      <c r="W45" s="24"/>
      <c r="X45" s="24"/>
      <c r="Y45" s="24"/>
    </row>
    <row r="46" spans="1:27" ht="14.25" customHeight="1"/>
    <row r="47" spans="1:27" ht="14.25" customHeight="1">
      <c r="A47" s="25"/>
      <c r="B47" s="25"/>
      <c r="C47" s="25"/>
      <c r="D47" s="25"/>
      <c r="E47" s="25"/>
      <c r="F47" s="26"/>
      <c r="G47" s="26"/>
      <c r="H47" s="26"/>
      <c r="J47" s="25"/>
      <c r="K47" s="25"/>
      <c r="L47" s="25"/>
      <c r="M47" s="26"/>
      <c r="N47" s="26"/>
      <c r="O47" s="26"/>
      <c r="P47" s="26"/>
      <c r="Q47" s="26"/>
      <c r="R47" s="26"/>
      <c r="S47" s="26"/>
      <c r="T47" s="25"/>
      <c r="U47" s="25"/>
      <c r="V47" s="25"/>
      <c r="W47" s="26"/>
      <c r="X47" s="26"/>
      <c r="Y47" s="26"/>
      <c r="Z47" s="28"/>
    </row>
    <row r="48" spans="1:27" ht="14.25" customHeight="1">
      <c r="A48" s="25"/>
      <c r="B48" s="25"/>
      <c r="C48" s="25"/>
      <c r="D48" s="25"/>
      <c r="E48" s="25"/>
      <c r="F48" s="26"/>
      <c r="G48" s="26"/>
      <c r="H48" s="26"/>
      <c r="J48" s="25"/>
      <c r="K48" s="25"/>
      <c r="L48" s="25"/>
      <c r="M48" s="26"/>
      <c r="N48" s="26"/>
      <c r="O48" s="26"/>
      <c r="P48" s="26"/>
      <c r="Q48" s="26"/>
      <c r="R48" s="26"/>
      <c r="S48" s="26"/>
      <c r="T48" s="25"/>
      <c r="U48" s="25"/>
      <c r="V48" s="25"/>
      <c r="W48" s="26"/>
      <c r="X48" s="26"/>
      <c r="Y48" s="26"/>
      <c r="Z48" s="28"/>
    </row>
    <row r="49" spans="1:24" ht="14.25" customHeight="1">
      <c r="A49" s="20"/>
      <c r="B49" s="84"/>
      <c r="C49" s="84"/>
      <c r="D49" s="84"/>
      <c r="E49" s="20"/>
      <c r="F49" s="20"/>
      <c r="G49" s="20"/>
      <c r="J49" s="20"/>
      <c r="K49" s="84"/>
      <c r="L49" s="20"/>
      <c r="M49" s="20"/>
      <c r="N49" s="20"/>
      <c r="T49" s="20"/>
      <c r="U49" s="20"/>
      <c r="V49" s="20"/>
      <c r="W49" s="20"/>
      <c r="X49" s="20"/>
    </row>
    <row r="50" spans="1:24">
      <c r="A50" s="20"/>
      <c r="B50" s="84"/>
      <c r="C50" s="84"/>
      <c r="D50" s="84"/>
      <c r="E50" s="20"/>
      <c r="F50" s="20"/>
      <c r="G50" s="20"/>
      <c r="J50" s="20"/>
      <c r="K50" s="84"/>
      <c r="L50" s="20"/>
      <c r="M50" s="20"/>
      <c r="N50" s="20"/>
      <c r="T50" s="20"/>
      <c r="U50" s="20"/>
      <c r="V50" s="20"/>
      <c r="W50" s="20"/>
      <c r="X50" s="20"/>
    </row>
  </sheetData>
  <sheetProtection algorithmName="SHA-512" hashValue="7Fncn7GPWGKXLpzbYBTECQqwq25vo/KMpeEHtPMxS0cLmDrFkMnYu4VQ8XEZYY7llgiHJIecbM19+qW622g90Q==" saltValue="nl0jxR+2WR3mtAbLJ0KoRg==" spinCount="100000" sheet="1" objects="1" scenarios="1"/>
  <mergeCells count="15">
    <mergeCell ref="T4:AA4"/>
    <mergeCell ref="T5:U5"/>
    <mergeCell ref="V5:W5"/>
    <mergeCell ref="X5:Y5"/>
    <mergeCell ref="Z5:AA5"/>
    <mergeCell ref="L5:M5"/>
    <mergeCell ref="N5:O5"/>
    <mergeCell ref="P5:Q5"/>
    <mergeCell ref="J4:Q4"/>
    <mergeCell ref="J5:K5"/>
    <mergeCell ref="E5:F5"/>
    <mergeCell ref="C5:D5"/>
    <mergeCell ref="G5:H5"/>
    <mergeCell ref="A5:B5"/>
    <mergeCell ref="A4:H4"/>
  </mergeCells>
  <phoneticPr fontId="2"/>
  <pageMargins left="0.63" right="0.39370078740157483" top="0.39370078740157483" bottom="0.39370078740157483" header="0.51181102362204722" footer="0.51181102362204722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ウォーキングカード（歩数入力しない・提出用）</vt:lpstr>
      <vt:lpstr>歩数入力シート</vt:lpstr>
      <vt:lpstr>'ウォーキングカード（歩数入力しない・提出用）'!Print_Area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hb017</dc:creator>
  <cp:lastModifiedBy>見崎　知津子</cp:lastModifiedBy>
  <cp:lastPrinted>2024-03-01T00:06:31Z</cp:lastPrinted>
  <dcterms:created xsi:type="dcterms:W3CDTF">2007-06-29T02:24:07Z</dcterms:created>
  <dcterms:modified xsi:type="dcterms:W3CDTF">2025-09-19T04:47:40Z</dcterms:modified>
</cp:coreProperties>
</file>